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NOVIEMBRE\"/>
    </mc:Choice>
  </mc:AlternateContent>
  <xr:revisionPtr revIDLastSave="0" documentId="13_ncr:1_{520E92E8-0C60-414B-9E80-478BB45F6678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'!$18:$19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2" l="1"/>
  <c r="R65" i="2" l="1"/>
  <c r="J21" i="2"/>
  <c r="H21" i="2" l="1"/>
  <c r="G27" i="2"/>
  <c r="G21" i="2"/>
  <c r="F63" i="2"/>
  <c r="F37" i="2"/>
  <c r="F27" i="2"/>
  <c r="D27" i="2"/>
  <c r="F21" i="2"/>
  <c r="Q27" i="2"/>
  <c r="F20" i="2" l="1"/>
  <c r="F94" i="2" s="1"/>
  <c r="E21" i="2"/>
  <c r="E63" i="2" l="1"/>
  <c r="E37" i="2"/>
  <c r="E27" i="2"/>
  <c r="M63" i="2"/>
  <c r="M37" i="2"/>
  <c r="M27" i="2"/>
  <c r="M21" i="2"/>
  <c r="L21" i="2"/>
  <c r="L27" i="2"/>
  <c r="L37" i="2"/>
  <c r="L63" i="2"/>
  <c r="L20" i="2" l="1"/>
  <c r="I21" i="2" l="1"/>
  <c r="E20" i="2"/>
  <c r="D21" i="2"/>
  <c r="E94" i="2" l="1"/>
  <c r="J63" i="2"/>
  <c r="I63" i="2"/>
  <c r="H63" i="2"/>
  <c r="G63" i="2"/>
  <c r="D63" i="2" l="1"/>
  <c r="D37" i="2"/>
  <c r="D20" i="2" l="1"/>
  <c r="D94" i="2" s="1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0" i="2"/>
  <c r="R69" i="2"/>
  <c r="R68" i="2"/>
  <c r="R67" i="2"/>
  <c r="R66" i="2"/>
  <c r="R64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6" i="2"/>
  <c r="R25" i="2"/>
  <c r="R24" i="2"/>
  <c r="R23" i="2"/>
  <c r="R22" i="2"/>
  <c r="K63" i="2"/>
  <c r="K37" i="2"/>
  <c r="J37" i="2"/>
  <c r="I37" i="2"/>
  <c r="H37" i="2"/>
  <c r="G37" i="2"/>
  <c r="K27" i="2"/>
  <c r="J27" i="2"/>
  <c r="I27" i="2"/>
  <c r="H27" i="2"/>
  <c r="K21" i="2"/>
  <c r="Q63" i="2"/>
  <c r="Q37" i="2"/>
  <c r="Q21" i="2"/>
  <c r="P63" i="2"/>
  <c r="P37" i="2"/>
  <c r="P27" i="2"/>
  <c r="H20" i="2" l="1"/>
  <c r="H94" i="2" s="1"/>
  <c r="P20" i="2"/>
  <c r="P94" i="2" s="1"/>
  <c r="G20" i="2"/>
  <c r="G94" i="2" s="1"/>
  <c r="Q20" i="2"/>
  <c r="Q94" i="2" s="1"/>
  <c r="J20" i="2"/>
  <c r="J94" i="2" s="1"/>
  <c r="K20" i="2"/>
  <c r="K94" i="2" s="1"/>
  <c r="I20" i="2"/>
  <c r="I94" i="2" s="1"/>
  <c r="O63" i="2" l="1"/>
  <c r="O37" i="2"/>
  <c r="N37" i="2"/>
  <c r="O27" i="2"/>
  <c r="N27" i="2"/>
  <c r="O21" i="2"/>
  <c r="N21" i="2"/>
  <c r="O20" i="2" l="1"/>
  <c r="O94" i="2" s="1"/>
  <c r="N20" i="2"/>
  <c r="N94" i="2" s="1"/>
  <c r="R21" i="2"/>
  <c r="R27" i="2"/>
  <c r="R37" i="2"/>
  <c r="R63" i="2"/>
  <c r="M20" i="2"/>
  <c r="M94" i="2" s="1"/>
  <c r="L94" i="2"/>
  <c r="R20" i="2" l="1"/>
  <c r="R94" i="2" l="1"/>
</calcChain>
</file>

<file path=xl/sharedStrings.xml><?xml version="1.0" encoding="utf-8"?>
<sst xmlns="http://schemas.openxmlformats.org/spreadsheetml/2006/main" count="202" uniqueCount="110">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</sst>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10</xdr:row>
      <xdr:rowOff>28574</xdr:rowOff>
    </xdr:from>
    <xdr:to>
      <xdr:col>2</xdr:col>
      <xdr:colOff>2596478</xdr:colOff>
      <xdr:row>15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352425</xdr:colOff>
      <xdr:row>4</xdr:row>
      <xdr:rowOff>200025</xdr:rowOff>
    </xdr:from>
    <xdr:to>
      <xdr:col>15</xdr:col>
      <xdr:colOff>704850</xdr:colOff>
      <xdr:row>6</xdr:row>
      <xdr:rowOff>190500</xdr:rowOff>
    </xdr:to>
    <xdr:grpSp>
      <xdr:nvGrpSpPr>
        <xdr:cNvPr id="70" name="Group 883">
          <a:extLst>
            <a:ext uri="{FF2B5EF4-FFF2-40B4-BE49-F238E27FC236}">
              <a16:creationId xmlns:a16="http://schemas.microsoft.com/office/drawing/2014/main" id="{B180295A-69F4-49C7-8863-D8BF9D3F999A}"/>
            </a:ext>
          </a:extLst>
        </xdr:cNvPr>
        <xdr:cNvGrpSpPr>
          <a:grpSpLocks/>
        </xdr:cNvGrpSpPr>
      </xdr:nvGrpSpPr>
      <xdr:grpSpPr bwMode="auto">
        <a:xfrm>
          <a:off x="7753350" y="733425"/>
          <a:ext cx="2295525" cy="523875"/>
          <a:chOff x="0" y="0"/>
          <a:chExt cx="1746948" cy="528472"/>
        </a:xfrm>
      </xdr:grpSpPr>
      <xdr:sp macro="" textlink="">
        <xdr:nvSpPr>
          <xdr:cNvPr id="71" name="Shape 6">
            <a:extLst>
              <a:ext uri="{FF2B5EF4-FFF2-40B4-BE49-F238E27FC236}">
                <a16:creationId xmlns:a16="http://schemas.microsoft.com/office/drawing/2014/main" id="{334840D5-6663-B7BB-D8CC-2480E2A8BD31}"/>
              </a:ext>
            </a:extLst>
          </xdr:cNvPr>
          <xdr:cNvSpPr/>
        </xdr:nvSpPr>
        <xdr:spPr>
          <a:xfrm>
            <a:off x="969598" y="38434"/>
            <a:ext cx="259117" cy="144129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7">
            <a:extLst>
              <a:ext uri="{FF2B5EF4-FFF2-40B4-BE49-F238E27FC236}">
                <a16:creationId xmlns:a16="http://schemas.microsoft.com/office/drawing/2014/main" id="{F88F0CC9-E3FC-2FB7-87C4-A2EF13A08584}"/>
              </a:ext>
            </a:extLst>
          </xdr:cNvPr>
          <xdr:cNvSpPr/>
        </xdr:nvSpPr>
        <xdr:spPr>
          <a:xfrm>
            <a:off x="16717" y="19217"/>
            <a:ext cx="459723" cy="490038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8">
            <a:extLst>
              <a:ext uri="{FF2B5EF4-FFF2-40B4-BE49-F238E27FC236}">
                <a16:creationId xmlns:a16="http://schemas.microsoft.com/office/drawing/2014/main" id="{6CAEFA40-C952-517F-9354-BE1FB8926DE3}"/>
              </a:ext>
            </a:extLst>
          </xdr:cNvPr>
          <xdr:cNvSpPr/>
        </xdr:nvSpPr>
        <xdr:spPr>
          <a:xfrm>
            <a:off x="0" y="0"/>
            <a:ext cx="250758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">
            <a:extLst>
              <a:ext uri="{FF2B5EF4-FFF2-40B4-BE49-F238E27FC236}">
                <a16:creationId xmlns:a16="http://schemas.microsoft.com/office/drawing/2014/main" id="{D272E640-96F6-0F1A-9EFE-C35BA1E3CB81}"/>
              </a:ext>
            </a:extLst>
          </xdr:cNvPr>
          <xdr:cNvSpPr/>
        </xdr:nvSpPr>
        <xdr:spPr>
          <a:xfrm>
            <a:off x="250758" y="0"/>
            <a:ext cx="242399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">
            <a:extLst>
              <a:ext uri="{FF2B5EF4-FFF2-40B4-BE49-F238E27FC236}">
                <a16:creationId xmlns:a16="http://schemas.microsoft.com/office/drawing/2014/main" id="{F0C8F020-2E22-9446-568D-087CA7404838}"/>
              </a:ext>
            </a:extLst>
          </xdr:cNvPr>
          <xdr:cNvSpPr/>
        </xdr:nvSpPr>
        <xdr:spPr>
          <a:xfrm>
            <a:off x="50152" y="48043"/>
            <a:ext cx="392854" cy="432386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1">
            <a:extLst>
              <a:ext uri="{FF2B5EF4-FFF2-40B4-BE49-F238E27FC236}">
                <a16:creationId xmlns:a16="http://schemas.microsoft.com/office/drawing/2014/main" id="{178ED178-C3ED-00C9-F2AA-4F73D4EB3691}"/>
              </a:ext>
            </a:extLst>
          </xdr:cNvPr>
          <xdr:cNvSpPr/>
        </xdr:nvSpPr>
        <xdr:spPr>
          <a:xfrm>
            <a:off x="16717" y="19217"/>
            <a:ext cx="459723" cy="490038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2">
            <a:extLst>
              <a:ext uri="{FF2B5EF4-FFF2-40B4-BE49-F238E27FC236}">
                <a16:creationId xmlns:a16="http://schemas.microsoft.com/office/drawing/2014/main" id="{F7A88AC8-561E-05FF-3C64-19D1FEDB27DF}"/>
              </a:ext>
            </a:extLst>
          </xdr:cNvPr>
          <xdr:cNvSpPr/>
        </xdr:nvSpPr>
        <xdr:spPr>
          <a:xfrm>
            <a:off x="66869" y="67260"/>
            <a:ext cx="367779" cy="393952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3">
            <a:extLst>
              <a:ext uri="{FF2B5EF4-FFF2-40B4-BE49-F238E27FC236}">
                <a16:creationId xmlns:a16="http://schemas.microsoft.com/office/drawing/2014/main" id="{5C4F7DA5-4B71-0FC7-CBC0-C0E70498C4EE}"/>
              </a:ext>
            </a:extLst>
          </xdr:cNvPr>
          <xdr:cNvSpPr/>
        </xdr:nvSpPr>
        <xdr:spPr>
          <a:xfrm>
            <a:off x="593461" y="38434"/>
            <a:ext cx="100303" cy="124912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4">
            <a:extLst>
              <a:ext uri="{FF2B5EF4-FFF2-40B4-BE49-F238E27FC236}">
                <a16:creationId xmlns:a16="http://schemas.microsoft.com/office/drawing/2014/main" id="{9E6989E3-64D1-3A7F-F4E7-9ECAE79361FA}"/>
              </a:ext>
            </a:extLst>
          </xdr:cNvPr>
          <xdr:cNvSpPr/>
        </xdr:nvSpPr>
        <xdr:spPr>
          <a:xfrm>
            <a:off x="718840" y="38434"/>
            <a:ext cx="58510" cy="124912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5">
            <a:extLst>
              <a:ext uri="{FF2B5EF4-FFF2-40B4-BE49-F238E27FC236}">
                <a16:creationId xmlns:a16="http://schemas.microsoft.com/office/drawing/2014/main" id="{FFB778EC-0B4E-F09C-19AE-FE9E2C20A4C4}"/>
              </a:ext>
            </a:extLst>
          </xdr:cNvPr>
          <xdr:cNvSpPr/>
        </xdr:nvSpPr>
        <xdr:spPr>
          <a:xfrm>
            <a:off x="777350" y="38434"/>
            <a:ext cx="50152" cy="124912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6">
            <a:extLst>
              <a:ext uri="{FF2B5EF4-FFF2-40B4-BE49-F238E27FC236}">
                <a16:creationId xmlns:a16="http://schemas.microsoft.com/office/drawing/2014/main" id="{06CE994C-9136-7DFE-E86E-A72E2181B377}"/>
              </a:ext>
            </a:extLst>
          </xdr:cNvPr>
          <xdr:cNvSpPr/>
        </xdr:nvSpPr>
        <xdr:spPr>
          <a:xfrm>
            <a:off x="827502" y="38434"/>
            <a:ext cx="117020" cy="124912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7">
            <a:extLst>
              <a:ext uri="{FF2B5EF4-FFF2-40B4-BE49-F238E27FC236}">
                <a16:creationId xmlns:a16="http://schemas.microsoft.com/office/drawing/2014/main" id="{B8A43D52-A1DA-0458-BA93-2CA266750A87}"/>
              </a:ext>
            </a:extLst>
          </xdr:cNvPr>
          <xdr:cNvSpPr/>
        </xdr:nvSpPr>
        <xdr:spPr>
          <a:xfrm>
            <a:off x="585102" y="220997"/>
            <a:ext cx="83586" cy="153737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18">
            <a:extLst>
              <a:ext uri="{FF2B5EF4-FFF2-40B4-BE49-F238E27FC236}">
                <a16:creationId xmlns:a16="http://schemas.microsoft.com/office/drawing/2014/main" id="{FF832CEE-EF75-5777-80BD-B9A7B63181A0}"/>
              </a:ext>
            </a:extLst>
          </xdr:cNvPr>
          <xdr:cNvSpPr/>
        </xdr:nvSpPr>
        <xdr:spPr>
          <a:xfrm>
            <a:off x="668688" y="220997"/>
            <a:ext cx="75227" cy="153737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9">
            <a:extLst>
              <a:ext uri="{FF2B5EF4-FFF2-40B4-BE49-F238E27FC236}">
                <a16:creationId xmlns:a16="http://schemas.microsoft.com/office/drawing/2014/main" id="{8CD735CB-A11B-478B-4F85-67EC197E1BFB}"/>
              </a:ext>
            </a:extLst>
          </xdr:cNvPr>
          <xdr:cNvSpPr/>
        </xdr:nvSpPr>
        <xdr:spPr>
          <a:xfrm>
            <a:off x="760633" y="220997"/>
            <a:ext cx="117020" cy="144129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20">
            <a:extLst>
              <a:ext uri="{FF2B5EF4-FFF2-40B4-BE49-F238E27FC236}">
                <a16:creationId xmlns:a16="http://schemas.microsoft.com/office/drawing/2014/main" id="{ED59D363-32A6-AB85-E444-99EB04609573}"/>
              </a:ext>
            </a:extLst>
          </xdr:cNvPr>
          <xdr:cNvSpPr/>
        </xdr:nvSpPr>
        <xdr:spPr>
          <a:xfrm>
            <a:off x="886012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21">
            <a:extLst>
              <a:ext uri="{FF2B5EF4-FFF2-40B4-BE49-F238E27FC236}">
                <a16:creationId xmlns:a16="http://schemas.microsoft.com/office/drawing/2014/main" id="{0218CC68-48C5-DC72-D5C2-928B56FD3D20}"/>
              </a:ext>
            </a:extLst>
          </xdr:cNvPr>
          <xdr:cNvSpPr/>
        </xdr:nvSpPr>
        <xdr:spPr>
          <a:xfrm>
            <a:off x="969598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22">
            <a:extLst>
              <a:ext uri="{FF2B5EF4-FFF2-40B4-BE49-F238E27FC236}">
                <a16:creationId xmlns:a16="http://schemas.microsoft.com/office/drawing/2014/main" id="{86A32D5F-7D9A-0B9B-CEEC-5930935CEB8F}"/>
              </a:ext>
            </a:extLst>
          </xdr:cNvPr>
          <xdr:cNvSpPr/>
        </xdr:nvSpPr>
        <xdr:spPr>
          <a:xfrm>
            <a:off x="1069901" y="220997"/>
            <a:ext cx="150455" cy="144129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23">
            <a:extLst>
              <a:ext uri="{FF2B5EF4-FFF2-40B4-BE49-F238E27FC236}">
                <a16:creationId xmlns:a16="http://schemas.microsoft.com/office/drawing/2014/main" id="{4BE647C0-D499-8351-A212-BFE45596D4B1}"/>
              </a:ext>
            </a:extLst>
          </xdr:cNvPr>
          <xdr:cNvSpPr/>
        </xdr:nvSpPr>
        <xdr:spPr>
          <a:xfrm>
            <a:off x="1228715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24">
            <a:extLst>
              <a:ext uri="{FF2B5EF4-FFF2-40B4-BE49-F238E27FC236}">
                <a16:creationId xmlns:a16="http://schemas.microsoft.com/office/drawing/2014/main" id="{EF872151-EE15-A38A-E5A6-6FEA52B4D09A}"/>
              </a:ext>
            </a:extLst>
          </xdr:cNvPr>
          <xdr:cNvSpPr/>
        </xdr:nvSpPr>
        <xdr:spPr>
          <a:xfrm>
            <a:off x="1312301" y="220997"/>
            <a:ext cx="83586" cy="144129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25">
            <a:extLst>
              <a:ext uri="{FF2B5EF4-FFF2-40B4-BE49-F238E27FC236}">
                <a16:creationId xmlns:a16="http://schemas.microsoft.com/office/drawing/2014/main" id="{4A7133FA-58B0-3911-286D-51960549287F}"/>
              </a:ext>
            </a:extLst>
          </xdr:cNvPr>
          <xdr:cNvSpPr/>
        </xdr:nvSpPr>
        <xdr:spPr>
          <a:xfrm>
            <a:off x="593461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26">
            <a:extLst>
              <a:ext uri="{FF2B5EF4-FFF2-40B4-BE49-F238E27FC236}">
                <a16:creationId xmlns:a16="http://schemas.microsoft.com/office/drawing/2014/main" id="{4ED8A60B-5FF0-1A55-BEF1-16A79DC588BE}"/>
              </a:ext>
            </a:extLst>
          </xdr:cNvPr>
          <xdr:cNvSpPr/>
        </xdr:nvSpPr>
        <xdr:spPr>
          <a:xfrm>
            <a:off x="635254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27">
            <a:extLst>
              <a:ext uri="{FF2B5EF4-FFF2-40B4-BE49-F238E27FC236}">
                <a16:creationId xmlns:a16="http://schemas.microsoft.com/office/drawing/2014/main" id="{AB33AD95-3457-A5D4-D377-1F18F18E1F35}"/>
              </a:ext>
            </a:extLst>
          </xdr:cNvPr>
          <xdr:cNvSpPr/>
        </xdr:nvSpPr>
        <xdr:spPr>
          <a:xfrm>
            <a:off x="685405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28">
            <a:extLst>
              <a:ext uri="{FF2B5EF4-FFF2-40B4-BE49-F238E27FC236}">
                <a16:creationId xmlns:a16="http://schemas.microsoft.com/office/drawing/2014/main" id="{B6D67321-A4AA-EFF6-F311-133C987A38E8}"/>
              </a:ext>
            </a:extLst>
          </xdr:cNvPr>
          <xdr:cNvSpPr/>
        </xdr:nvSpPr>
        <xdr:spPr>
          <a:xfrm>
            <a:off x="710481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9">
            <a:extLst>
              <a:ext uri="{FF2B5EF4-FFF2-40B4-BE49-F238E27FC236}">
                <a16:creationId xmlns:a16="http://schemas.microsoft.com/office/drawing/2014/main" id="{8FB9ED28-C775-1E6C-E28C-53D81CDB8A3C}"/>
              </a:ext>
            </a:extLst>
          </xdr:cNvPr>
          <xdr:cNvSpPr/>
        </xdr:nvSpPr>
        <xdr:spPr>
          <a:xfrm>
            <a:off x="735557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902">
            <a:extLst>
              <a:ext uri="{FF2B5EF4-FFF2-40B4-BE49-F238E27FC236}">
                <a16:creationId xmlns:a16="http://schemas.microsoft.com/office/drawing/2014/main" id="{B6A6567F-867D-E532-8646-D2362DCEC25A}"/>
              </a:ext>
            </a:extLst>
          </xdr:cNvPr>
          <xdr:cNvSpPr/>
        </xdr:nvSpPr>
        <xdr:spPr>
          <a:xfrm>
            <a:off x="785709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31">
            <a:extLst>
              <a:ext uri="{FF2B5EF4-FFF2-40B4-BE49-F238E27FC236}">
                <a16:creationId xmlns:a16="http://schemas.microsoft.com/office/drawing/2014/main" id="{8CD61F5F-710C-BDCB-EFEE-D7AF9EB6EA6A}"/>
              </a:ext>
            </a:extLst>
          </xdr:cNvPr>
          <xdr:cNvSpPr/>
        </xdr:nvSpPr>
        <xdr:spPr>
          <a:xfrm>
            <a:off x="810784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903">
            <a:extLst>
              <a:ext uri="{FF2B5EF4-FFF2-40B4-BE49-F238E27FC236}">
                <a16:creationId xmlns:a16="http://schemas.microsoft.com/office/drawing/2014/main" id="{15F3F1CE-CF11-E0EA-FD13-8D7EBB3F4A19}"/>
              </a:ext>
            </a:extLst>
          </xdr:cNvPr>
          <xdr:cNvSpPr/>
        </xdr:nvSpPr>
        <xdr:spPr>
          <a:xfrm>
            <a:off x="869295" y="422778"/>
            <a:ext cx="8359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33">
            <a:extLst>
              <a:ext uri="{FF2B5EF4-FFF2-40B4-BE49-F238E27FC236}">
                <a16:creationId xmlns:a16="http://schemas.microsoft.com/office/drawing/2014/main" id="{27F54655-F227-674A-3275-15D5A27AC029}"/>
              </a:ext>
            </a:extLst>
          </xdr:cNvPr>
          <xdr:cNvSpPr/>
        </xdr:nvSpPr>
        <xdr:spPr>
          <a:xfrm>
            <a:off x="886012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34">
            <a:extLst>
              <a:ext uri="{FF2B5EF4-FFF2-40B4-BE49-F238E27FC236}">
                <a16:creationId xmlns:a16="http://schemas.microsoft.com/office/drawing/2014/main" id="{920566D2-9EEE-8313-40A6-9003F758C286}"/>
              </a:ext>
            </a:extLst>
          </xdr:cNvPr>
          <xdr:cNvSpPr/>
        </xdr:nvSpPr>
        <xdr:spPr>
          <a:xfrm>
            <a:off x="919446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35">
            <a:extLst>
              <a:ext uri="{FF2B5EF4-FFF2-40B4-BE49-F238E27FC236}">
                <a16:creationId xmlns:a16="http://schemas.microsoft.com/office/drawing/2014/main" id="{BB70DE1A-B538-6586-0D1B-448A199A45A9}"/>
              </a:ext>
            </a:extLst>
          </xdr:cNvPr>
          <xdr:cNvSpPr/>
        </xdr:nvSpPr>
        <xdr:spPr>
          <a:xfrm>
            <a:off x="969598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36">
            <a:extLst>
              <a:ext uri="{FF2B5EF4-FFF2-40B4-BE49-F238E27FC236}">
                <a16:creationId xmlns:a16="http://schemas.microsoft.com/office/drawing/2014/main" id="{1176C9E0-4A8D-9595-FF3C-E47720A6E5AB}"/>
              </a:ext>
            </a:extLst>
          </xdr:cNvPr>
          <xdr:cNvSpPr/>
        </xdr:nvSpPr>
        <xdr:spPr>
          <a:xfrm>
            <a:off x="986315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7">
            <a:extLst>
              <a:ext uri="{FF2B5EF4-FFF2-40B4-BE49-F238E27FC236}">
                <a16:creationId xmlns:a16="http://schemas.microsoft.com/office/drawing/2014/main" id="{E55ACA2B-0307-4728-4402-3A50F313801B}"/>
              </a:ext>
            </a:extLst>
          </xdr:cNvPr>
          <xdr:cNvSpPr/>
        </xdr:nvSpPr>
        <xdr:spPr>
          <a:xfrm>
            <a:off x="1019750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8">
            <a:extLst>
              <a:ext uri="{FF2B5EF4-FFF2-40B4-BE49-F238E27FC236}">
                <a16:creationId xmlns:a16="http://schemas.microsoft.com/office/drawing/2014/main" id="{ADFFBFEF-3C76-6FE5-7189-D43685E72AAD}"/>
              </a:ext>
            </a:extLst>
          </xdr:cNvPr>
          <xdr:cNvSpPr/>
        </xdr:nvSpPr>
        <xdr:spPr>
          <a:xfrm>
            <a:off x="1069901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Shape 904">
            <a:extLst>
              <a:ext uri="{FF2B5EF4-FFF2-40B4-BE49-F238E27FC236}">
                <a16:creationId xmlns:a16="http://schemas.microsoft.com/office/drawing/2014/main" id="{80FE1AC5-DF56-3E29-ACCB-5E0E0A82AC76}"/>
              </a:ext>
            </a:extLst>
          </xdr:cNvPr>
          <xdr:cNvSpPr/>
        </xdr:nvSpPr>
        <xdr:spPr>
          <a:xfrm>
            <a:off x="1128411" y="422778"/>
            <a:ext cx="8359" cy="48043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5" name="Shape 40">
            <a:extLst>
              <a:ext uri="{FF2B5EF4-FFF2-40B4-BE49-F238E27FC236}">
                <a16:creationId xmlns:a16="http://schemas.microsoft.com/office/drawing/2014/main" id="{56C31EBC-A8B8-78AA-0236-BA8A1B1454EA}"/>
              </a:ext>
            </a:extLst>
          </xdr:cNvPr>
          <xdr:cNvSpPr/>
        </xdr:nvSpPr>
        <xdr:spPr>
          <a:xfrm>
            <a:off x="1145129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6" name="Shape 41">
            <a:extLst>
              <a:ext uri="{FF2B5EF4-FFF2-40B4-BE49-F238E27FC236}">
                <a16:creationId xmlns:a16="http://schemas.microsoft.com/office/drawing/2014/main" id="{260E3948-BCEB-2B3C-18C0-08B2E9C67FF9}"/>
              </a:ext>
            </a:extLst>
          </xdr:cNvPr>
          <xdr:cNvSpPr/>
        </xdr:nvSpPr>
        <xdr:spPr>
          <a:xfrm>
            <a:off x="1170204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7" name="Shape 42">
            <a:extLst>
              <a:ext uri="{FF2B5EF4-FFF2-40B4-BE49-F238E27FC236}">
                <a16:creationId xmlns:a16="http://schemas.microsoft.com/office/drawing/2014/main" id="{4A0FC9B6-79FC-3201-A08E-C04B892297ED}"/>
              </a:ext>
            </a:extLst>
          </xdr:cNvPr>
          <xdr:cNvSpPr/>
        </xdr:nvSpPr>
        <xdr:spPr>
          <a:xfrm>
            <a:off x="1203639" y="422778"/>
            <a:ext cx="50152" cy="48043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8" name="Shape 43">
            <a:extLst>
              <a:ext uri="{FF2B5EF4-FFF2-40B4-BE49-F238E27FC236}">
                <a16:creationId xmlns:a16="http://schemas.microsoft.com/office/drawing/2014/main" id="{83113146-519B-845E-8525-5CD42DCCF14A}"/>
              </a:ext>
            </a:extLst>
          </xdr:cNvPr>
          <xdr:cNvSpPr/>
        </xdr:nvSpPr>
        <xdr:spPr>
          <a:xfrm>
            <a:off x="1262149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9" name="Shape 44">
            <a:extLst>
              <a:ext uri="{FF2B5EF4-FFF2-40B4-BE49-F238E27FC236}">
                <a16:creationId xmlns:a16="http://schemas.microsoft.com/office/drawing/2014/main" id="{B206E6E8-74A0-949E-6345-8F115843E3F4}"/>
              </a:ext>
            </a:extLst>
          </xdr:cNvPr>
          <xdr:cNvSpPr/>
        </xdr:nvSpPr>
        <xdr:spPr>
          <a:xfrm>
            <a:off x="1278866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0" name="Shape 45">
            <a:extLst>
              <a:ext uri="{FF2B5EF4-FFF2-40B4-BE49-F238E27FC236}">
                <a16:creationId xmlns:a16="http://schemas.microsoft.com/office/drawing/2014/main" id="{74137323-A019-761E-EE6C-EDDB3B162AA4}"/>
              </a:ext>
            </a:extLst>
          </xdr:cNvPr>
          <xdr:cNvSpPr/>
        </xdr:nvSpPr>
        <xdr:spPr>
          <a:xfrm>
            <a:off x="1312301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1" name="Shape 46">
            <a:extLst>
              <a:ext uri="{FF2B5EF4-FFF2-40B4-BE49-F238E27FC236}">
                <a16:creationId xmlns:a16="http://schemas.microsoft.com/office/drawing/2014/main" id="{1F46DB6C-F91B-E81D-0EE5-0D541C518CC8}"/>
              </a:ext>
            </a:extLst>
          </xdr:cNvPr>
          <xdr:cNvSpPr/>
        </xdr:nvSpPr>
        <xdr:spPr>
          <a:xfrm>
            <a:off x="1387528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2" name="Shape 47">
            <a:extLst>
              <a:ext uri="{FF2B5EF4-FFF2-40B4-BE49-F238E27FC236}">
                <a16:creationId xmlns:a16="http://schemas.microsoft.com/office/drawing/2014/main" id="{E70F3B19-1CE4-4258-07F6-70D688B4A170}"/>
              </a:ext>
            </a:extLst>
          </xdr:cNvPr>
          <xdr:cNvSpPr/>
        </xdr:nvSpPr>
        <xdr:spPr>
          <a:xfrm>
            <a:off x="1404245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3" name="Shape 48">
            <a:extLst>
              <a:ext uri="{FF2B5EF4-FFF2-40B4-BE49-F238E27FC236}">
                <a16:creationId xmlns:a16="http://schemas.microsoft.com/office/drawing/2014/main" id="{900AC85D-82BE-4FD0-978D-6896DB07F491}"/>
              </a:ext>
            </a:extLst>
          </xdr:cNvPr>
          <xdr:cNvSpPr/>
        </xdr:nvSpPr>
        <xdr:spPr>
          <a:xfrm>
            <a:off x="1446038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4" name="Shape 49">
            <a:extLst>
              <a:ext uri="{FF2B5EF4-FFF2-40B4-BE49-F238E27FC236}">
                <a16:creationId xmlns:a16="http://schemas.microsoft.com/office/drawing/2014/main" id="{099285BE-2FEB-F78E-6309-7E4ECF90E33A}"/>
              </a:ext>
            </a:extLst>
          </xdr:cNvPr>
          <xdr:cNvSpPr/>
        </xdr:nvSpPr>
        <xdr:spPr>
          <a:xfrm>
            <a:off x="1496190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5" name="Shape 50">
            <a:extLst>
              <a:ext uri="{FF2B5EF4-FFF2-40B4-BE49-F238E27FC236}">
                <a16:creationId xmlns:a16="http://schemas.microsoft.com/office/drawing/2014/main" id="{55D09BE5-6857-B1A3-EBEF-8E4EC6C30AEC}"/>
              </a:ext>
            </a:extLst>
          </xdr:cNvPr>
          <xdr:cNvSpPr/>
        </xdr:nvSpPr>
        <xdr:spPr>
          <a:xfrm>
            <a:off x="1546342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6" name="Shape 51">
            <a:extLst>
              <a:ext uri="{FF2B5EF4-FFF2-40B4-BE49-F238E27FC236}">
                <a16:creationId xmlns:a16="http://schemas.microsoft.com/office/drawing/2014/main" id="{A7B5CDAB-D725-6D58-3EF3-FA37E2FDB7A9}"/>
              </a:ext>
            </a:extLst>
          </xdr:cNvPr>
          <xdr:cNvSpPr/>
        </xdr:nvSpPr>
        <xdr:spPr>
          <a:xfrm>
            <a:off x="1571417" y="422778"/>
            <a:ext cx="25076" cy="48043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7" name="Shape 52">
            <a:extLst>
              <a:ext uri="{FF2B5EF4-FFF2-40B4-BE49-F238E27FC236}">
                <a16:creationId xmlns:a16="http://schemas.microsoft.com/office/drawing/2014/main" id="{7DE95774-AF61-D8FC-264A-E4EEA12DB0D6}"/>
              </a:ext>
            </a:extLst>
          </xdr:cNvPr>
          <xdr:cNvSpPr/>
        </xdr:nvSpPr>
        <xdr:spPr>
          <a:xfrm>
            <a:off x="1604852" y="422778"/>
            <a:ext cx="41793" cy="48043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8" name="Shape 53">
            <a:extLst>
              <a:ext uri="{FF2B5EF4-FFF2-40B4-BE49-F238E27FC236}">
                <a16:creationId xmlns:a16="http://schemas.microsoft.com/office/drawing/2014/main" id="{0D1FFF9C-40BD-7789-7D4B-2EADE18C8582}"/>
              </a:ext>
            </a:extLst>
          </xdr:cNvPr>
          <xdr:cNvSpPr/>
        </xdr:nvSpPr>
        <xdr:spPr>
          <a:xfrm>
            <a:off x="1655003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9" name="Shape 54">
            <a:extLst>
              <a:ext uri="{FF2B5EF4-FFF2-40B4-BE49-F238E27FC236}">
                <a16:creationId xmlns:a16="http://schemas.microsoft.com/office/drawing/2014/main" id="{511551BA-87A9-1BE0-B76B-A22640E79027}"/>
              </a:ext>
            </a:extLst>
          </xdr:cNvPr>
          <xdr:cNvSpPr/>
        </xdr:nvSpPr>
        <xdr:spPr>
          <a:xfrm>
            <a:off x="1696796" y="422778"/>
            <a:ext cx="33434" cy="48043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0" name="Shape 55">
            <a:extLst>
              <a:ext uri="{FF2B5EF4-FFF2-40B4-BE49-F238E27FC236}">
                <a16:creationId xmlns:a16="http://schemas.microsoft.com/office/drawing/2014/main" id="{F136A3F5-EB1D-9F2D-C0E7-4785276E9032}"/>
              </a:ext>
            </a:extLst>
          </xdr:cNvPr>
          <xdr:cNvSpPr/>
        </xdr:nvSpPr>
        <xdr:spPr>
          <a:xfrm>
            <a:off x="1730231" y="422778"/>
            <a:ext cx="16717" cy="48043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1" name="Shape 56">
            <a:extLst>
              <a:ext uri="{FF2B5EF4-FFF2-40B4-BE49-F238E27FC236}">
                <a16:creationId xmlns:a16="http://schemas.microsoft.com/office/drawing/2014/main" id="{0FDBC7B3-FBFD-958D-F3F4-B1C1A4B01A10}"/>
              </a:ext>
            </a:extLst>
          </xdr:cNvPr>
          <xdr:cNvSpPr/>
        </xdr:nvSpPr>
        <xdr:spPr>
          <a:xfrm>
            <a:off x="50152" y="48043"/>
            <a:ext cx="392854" cy="432386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2" name="Shape 57">
            <a:extLst>
              <a:ext uri="{FF2B5EF4-FFF2-40B4-BE49-F238E27FC236}">
                <a16:creationId xmlns:a16="http://schemas.microsoft.com/office/drawing/2014/main" id="{2BCDE0DB-BCB9-7957-E3DD-6FBBADF34824}"/>
              </a:ext>
            </a:extLst>
          </xdr:cNvPr>
          <xdr:cNvSpPr/>
        </xdr:nvSpPr>
        <xdr:spPr>
          <a:xfrm>
            <a:off x="192248" y="105694"/>
            <a:ext cx="50152" cy="105694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3" name="Shape 58">
            <a:extLst>
              <a:ext uri="{FF2B5EF4-FFF2-40B4-BE49-F238E27FC236}">
                <a16:creationId xmlns:a16="http://schemas.microsoft.com/office/drawing/2014/main" id="{C2BB580F-9C10-E900-C0E3-2F6E0C3F4079}"/>
              </a:ext>
            </a:extLst>
          </xdr:cNvPr>
          <xdr:cNvSpPr/>
        </xdr:nvSpPr>
        <xdr:spPr>
          <a:xfrm>
            <a:off x="183889" y="96086"/>
            <a:ext cx="58510" cy="124912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4" name="Shape 59">
            <a:extLst>
              <a:ext uri="{FF2B5EF4-FFF2-40B4-BE49-F238E27FC236}">
                <a16:creationId xmlns:a16="http://schemas.microsoft.com/office/drawing/2014/main" id="{AB831715-E99E-A347-CC3F-18F29FACA172}"/>
              </a:ext>
            </a:extLst>
          </xdr:cNvPr>
          <xdr:cNvSpPr/>
        </xdr:nvSpPr>
        <xdr:spPr>
          <a:xfrm>
            <a:off x="242399" y="105694"/>
            <a:ext cx="50152" cy="10569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5" name="Shape 60">
            <a:extLst>
              <a:ext uri="{FF2B5EF4-FFF2-40B4-BE49-F238E27FC236}">
                <a16:creationId xmlns:a16="http://schemas.microsoft.com/office/drawing/2014/main" id="{7D53A64B-813A-DD00-9760-26285D8F0FA2}"/>
              </a:ext>
            </a:extLst>
          </xdr:cNvPr>
          <xdr:cNvSpPr/>
        </xdr:nvSpPr>
        <xdr:spPr>
          <a:xfrm>
            <a:off x="242399" y="96086"/>
            <a:ext cx="50152" cy="124912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6" name="Shape 61">
            <a:extLst>
              <a:ext uri="{FF2B5EF4-FFF2-40B4-BE49-F238E27FC236}">
                <a16:creationId xmlns:a16="http://schemas.microsoft.com/office/drawing/2014/main" id="{DF90632F-1492-539B-22E4-9AE205704444}"/>
              </a:ext>
            </a:extLst>
          </xdr:cNvPr>
          <xdr:cNvSpPr/>
        </xdr:nvSpPr>
        <xdr:spPr>
          <a:xfrm>
            <a:off x="234041" y="172954"/>
            <a:ext cx="16717" cy="19217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7" name="Shape 62">
            <a:extLst>
              <a:ext uri="{FF2B5EF4-FFF2-40B4-BE49-F238E27FC236}">
                <a16:creationId xmlns:a16="http://schemas.microsoft.com/office/drawing/2014/main" id="{B7729258-087E-A2D0-5A49-AEEBAA20BE24}"/>
              </a:ext>
            </a:extLst>
          </xdr:cNvPr>
          <xdr:cNvSpPr/>
        </xdr:nvSpPr>
        <xdr:spPr>
          <a:xfrm>
            <a:off x="200606" y="163346"/>
            <a:ext cx="33434" cy="28826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8" name="Shape 63">
            <a:extLst>
              <a:ext uri="{FF2B5EF4-FFF2-40B4-BE49-F238E27FC236}">
                <a16:creationId xmlns:a16="http://schemas.microsoft.com/office/drawing/2014/main" id="{BF22EB67-F65C-CEC5-79AC-C2546C2375CB}"/>
              </a:ext>
            </a:extLst>
          </xdr:cNvPr>
          <xdr:cNvSpPr/>
        </xdr:nvSpPr>
        <xdr:spPr>
          <a:xfrm>
            <a:off x="250758" y="153737"/>
            <a:ext cx="25076" cy="38434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9" name="Shape 64">
            <a:extLst>
              <a:ext uri="{FF2B5EF4-FFF2-40B4-BE49-F238E27FC236}">
                <a16:creationId xmlns:a16="http://schemas.microsoft.com/office/drawing/2014/main" id="{4474A3DC-6818-B33A-8E73-EEBA6A39755F}"/>
              </a:ext>
            </a:extLst>
          </xdr:cNvPr>
          <xdr:cNvSpPr/>
        </xdr:nvSpPr>
        <xdr:spPr>
          <a:xfrm>
            <a:off x="234041" y="153737"/>
            <a:ext cx="16717" cy="9609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0" name="Shape 65">
            <a:extLst>
              <a:ext uri="{FF2B5EF4-FFF2-40B4-BE49-F238E27FC236}">
                <a16:creationId xmlns:a16="http://schemas.microsoft.com/office/drawing/2014/main" id="{AED2B632-5BD3-AFC1-D841-A7A2A78212AD}"/>
              </a:ext>
            </a:extLst>
          </xdr:cNvPr>
          <xdr:cNvSpPr/>
        </xdr:nvSpPr>
        <xdr:spPr>
          <a:xfrm>
            <a:off x="208965" y="144129"/>
            <a:ext cx="25076" cy="19217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1" name="Shape 66">
            <a:extLst>
              <a:ext uri="{FF2B5EF4-FFF2-40B4-BE49-F238E27FC236}">
                <a16:creationId xmlns:a16="http://schemas.microsoft.com/office/drawing/2014/main" id="{EDEB20F9-0B9C-FD8F-1FC1-9836F1F60570}"/>
              </a:ext>
            </a:extLst>
          </xdr:cNvPr>
          <xdr:cNvSpPr/>
        </xdr:nvSpPr>
        <xdr:spPr>
          <a:xfrm>
            <a:off x="250758" y="134520"/>
            <a:ext cx="25076" cy="19217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2" name="Shape 67">
            <a:extLst>
              <a:ext uri="{FF2B5EF4-FFF2-40B4-BE49-F238E27FC236}">
                <a16:creationId xmlns:a16="http://schemas.microsoft.com/office/drawing/2014/main" id="{1D3A9E6B-A0C2-B54F-5C46-17B022E7B53B}"/>
              </a:ext>
            </a:extLst>
          </xdr:cNvPr>
          <xdr:cNvSpPr/>
        </xdr:nvSpPr>
        <xdr:spPr>
          <a:xfrm>
            <a:off x="41793" y="124912"/>
            <a:ext cx="292551" cy="192172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3" name="Shape 68">
            <a:extLst>
              <a:ext uri="{FF2B5EF4-FFF2-40B4-BE49-F238E27FC236}">
                <a16:creationId xmlns:a16="http://schemas.microsoft.com/office/drawing/2014/main" id="{38F23481-CE3E-5564-BE59-E74D45686063}"/>
              </a:ext>
            </a:extLst>
          </xdr:cNvPr>
          <xdr:cNvSpPr/>
        </xdr:nvSpPr>
        <xdr:spPr>
          <a:xfrm>
            <a:off x="1036467" y="67260"/>
            <a:ext cx="41793" cy="86477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4" name="Shape 69">
            <a:extLst>
              <a:ext uri="{FF2B5EF4-FFF2-40B4-BE49-F238E27FC236}">
                <a16:creationId xmlns:a16="http://schemas.microsoft.com/office/drawing/2014/main" id="{C1006EA7-1A9C-9183-4A65-D363F6D6756D}"/>
              </a:ext>
            </a:extLst>
          </xdr:cNvPr>
          <xdr:cNvSpPr/>
        </xdr:nvSpPr>
        <xdr:spPr>
          <a:xfrm>
            <a:off x="1086618" y="67260"/>
            <a:ext cx="50152" cy="86477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5" name="Shape 70">
            <a:extLst>
              <a:ext uri="{FF2B5EF4-FFF2-40B4-BE49-F238E27FC236}">
                <a16:creationId xmlns:a16="http://schemas.microsoft.com/office/drawing/2014/main" id="{D41A1F6D-814D-085F-E582-C7AD0FFA6995}"/>
              </a:ext>
            </a:extLst>
          </xdr:cNvPr>
          <xdr:cNvSpPr/>
        </xdr:nvSpPr>
        <xdr:spPr>
          <a:xfrm>
            <a:off x="1136770" y="67260"/>
            <a:ext cx="33434" cy="86477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6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V9" sqref="V9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6.5703125" style="29" customWidth="1"/>
    <col min="4" max="4" width="15" style="18" customWidth="1"/>
    <col min="5" max="5" width="10.7109375" customWidth="1"/>
    <col min="6" max="6" width="14.140625" hidden="1" customWidth="1"/>
    <col min="7" max="7" width="16.5703125" hidden="1" customWidth="1"/>
    <col min="8" max="8" width="14.7109375" hidden="1" customWidth="1"/>
    <col min="9" max="9" width="14.28515625" hidden="1" customWidth="1"/>
    <col min="10" max="10" width="14.5703125" hidden="1" customWidth="1"/>
    <col min="11" max="11" width="13.85546875" hidden="1" customWidth="1"/>
    <col min="12" max="12" width="14.5703125" hidden="1" customWidth="1"/>
    <col min="13" max="13" width="14.140625" bestFit="1" customWidth="1"/>
    <col min="14" max="15" width="14.5703125" customWidth="1"/>
    <col min="16" max="16" width="14.140625" bestFit="1" customWidth="1"/>
    <col min="17" max="17" width="9.42578125" hidden="1" customWidth="1"/>
    <col min="18" max="18" width="15.140625" bestFit="1" customWidth="1"/>
    <col min="19" max="19" width="5.140625" customWidth="1"/>
  </cols>
  <sheetData>
    <row r="1" spans="3:18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18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18" ht="21" customHeight="1" x14ac:dyDescent="0.25">
      <c r="C3" s="36" t="s">
        <v>21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8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8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8" ht="21" customHeight="1" x14ac:dyDescent="0.25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3:18" ht="21" customHeight="1" x14ac:dyDescent="0.25"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3:18" ht="21" customHeight="1" x14ac:dyDescent="0.25"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3:18" ht="21" customHeight="1" x14ac:dyDescent="0.25"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3:18" ht="15.75" x14ac:dyDescent="0.25">
      <c r="C11" s="55" t="s">
        <v>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3:18" ht="15.75" x14ac:dyDescent="0.2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3:18" ht="15.75" x14ac:dyDescent="0.2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3:18" ht="15.75" x14ac:dyDescent="0.2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3:18" ht="16.5" customHeight="1" x14ac:dyDescent="0.25">
      <c r="C15" s="57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3:18" ht="14.25" customHeight="1" x14ac:dyDescent="0.25">
      <c r="C16" s="44" t="s">
        <v>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20" hidden="1" x14ac:dyDescent="0.25"/>
    <row r="18" spans="3:20" ht="25.5" customHeight="1" x14ac:dyDescent="0.25">
      <c r="C18" s="52" t="s">
        <v>3</v>
      </c>
      <c r="D18" s="53" t="s">
        <v>4</v>
      </c>
      <c r="E18" s="53" t="s">
        <v>5</v>
      </c>
      <c r="F18" s="45" t="s">
        <v>6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3:20" x14ac:dyDescent="0.25">
      <c r="C19" s="52"/>
      <c r="D19" s="54"/>
      <c r="E19" s="54"/>
      <c r="F19" s="8" t="s">
        <v>7</v>
      </c>
      <c r="G19" s="8" t="s">
        <v>8</v>
      </c>
      <c r="H19" s="8" t="s">
        <v>9</v>
      </c>
      <c r="I19" s="8" t="s">
        <v>10</v>
      </c>
      <c r="J19" s="10" t="s">
        <v>11</v>
      </c>
      <c r="K19" s="8" t="s">
        <v>12</v>
      </c>
      <c r="L19" s="19" t="s">
        <v>13</v>
      </c>
      <c r="M19" s="20" t="s">
        <v>14</v>
      </c>
      <c r="N19" s="20" t="s">
        <v>15</v>
      </c>
      <c r="O19" s="20" t="s">
        <v>16</v>
      </c>
      <c r="P19" s="8" t="s">
        <v>17</v>
      </c>
      <c r="Q19" s="10" t="s">
        <v>18</v>
      </c>
      <c r="R19" s="8" t="s">
        <v>19</v>
      </c>
    </row>
    <row r="20" spans="3:20" x14ac:dyDescent="0.25">
      <c r="C20" s="25" t="s">
        <v>20</v>
      </c>
      <c r="D20" s="31">
        <f t="shared" ref="D20:F20" si="0">D21+D27+D37+D63</f>
        <v>282900000</v>
      </c>
      <c r="E20" s="31">
        <f t="shared" si="0"/>
        <v>0</v>
      </c>
      <c r="F20" s="31">
        <f t="shared" si="0"/>
        <v>16714169.209999999</v>
      </c>
      <c r="G20" s="31">
        <f t="shared" ref="G20:K20" si="1">G21+G27+G37+G63</f>
        <v>21048669.219999999</v>
      </c>
      <c r="H20" s="31">
        <f>H21+H27+H37+H63</f>
        <v>12340407.48</v>
      </c>
      <c r="I20" s="31">
        <f t="shared" si="1"/>
        <v>24424625.059999999</v>
      </c>
      <c r="J20" s="31">
        <f t="shared" si="1"/>
        <v>26526478.990000002</v>
      </c>
      <c r="K20" s="31">
        <f t="shared" si="1"/>
        <v>22991200.75</v>
      </c>
      <c r="L20" s="31">
        <f>L21+L27+L37+L63</f>
        <v>25983270.090000004</v>
      </c>
      <c r="M20" s="31">
        <f t="shared" ref="M20:Q20" si="2">M21+M27+M37+M63</f>
        <v>20706643.760000002</v>
      </c>
      <c r="N20" s="31">
        <f t="shared" si="2"/>
        <v>29265377.069999997</v>
      </c>
      <c r="O20" s="31">
        <f t="shared" si="2"/>
        <v>22400252.680000003</v>
      </c>
      <c r="P20" s="31">
        <f t="shared" si="2"/>
        <v>23332876.839999996</v>
      </c>
      <c r="Q20" s="31">
        <f t="shared" si="2"/>
        <v>0</v>
      </c>
      <c r="R20" s="2">
        <f>SUM(F20:Q20)</f>
        <v>245733971.15000001</v>
      </c>
      <c r="T20" t="s">
        <v>21</v>
      </c>
    </row>
    <row r="21" spans="3:20" x14ac:dyDescent="0.25">
      <c r="C21" s="26" t="s">
        <v>22</v>
      </c>
      <c r="D21" s="18">
        <f t="shared" ref="D21:K21" si="3">SUM(D22:D26)</f>
        <v>89950000</v>
      </c>
      <c r="E21" s="35">
        <f>SUM(E22:E26)</f>
        <v>0</v>
      </c>
      <c r="F21" s="18">
        <f t="shared" si="3"/>
        <v>4620295.26</v>
      </c>
      <c r="G21" s="18">
        <f>SUM(G22:G26)</f>
        <v>4658197.82</v>
      </c>
      <c r="H21" s="18">
        <f t="shared" si="3"/>
        <v>4638043.5</v>
      </c>
      <c r="I21" s="18">
        <f t="shared" si="3"/>
        <v>15965032.199999999</v>
      </c>
      <c r="J21" s="18">
        <f>SUM(J22:J26)</f>
        <v>4878321.1400000006</v>
      </c>
      <c r="K21" s="18">
        <f t="shared" si="3"/>
        <v>4293285.47</v>
      </c>
      <c r="L21" s="18">
        <f>SUM(L22:L26)</f>
        <v>3864750.45</v>
      </c>
      <c r="M21" s="21">
        <f>SUM(M22:M26)</f>
        <v>4025733.34</v>
      </c>
      <c r="N21" s="21">
        <f t="shared" ref="N21:Q21" si="4">SUM(N22:N26)</f>
        <v>14885273.129999999</v>
      </c>
      <c r="O21" s="21">
        <f t="shared" si="4"/>
        <v>3739119.1100000003</v>
      </c>
      <c r="P21" s="21">
        <f t="shared" si="4"/>
        <v>3893656.71</v>
      </c>
      <c r="Q21" s="21">
        <f t="shared" si="4"/>
        <v>0</v>
      </c>
      <c r="R21" s="18">
        <f t="shared" ref="R21:R84" si="5">SUM(F21:Q21)</f>
        <v>69461708.129999995</v>
      </c>
    </row>
    <row r="22" spans="3:20" x14ac:dyDescent="0.25">
      <c r="C22" s="27" t="s">
        <v>23</v>
      </c>
      <c r="D22" s="18">
        <v>59300000</v>
      </c>
      <c r="E22" s="40">
        <v>0</v>
      </c>
      <c r="F22" s="18">
        <v>3992223.63</v>
      </c>
      <c r="G22" s="18">
        <v>3925615.86</v>
      </c>
      <c r="H22" s="18">
        <v>4018799.23</v>
      </c>
      <c r="I22" s="18">
        <v>4318295.7</v>
      </c>
      <c r="J22" s="18">
        <v>4234895.4000000004</v>
      </c>
      <c r="K22" s="35">
        <v>3594351.68</v>
      </c>
      <c r="L22" s="22">
        <v>3275351.67</v>
      </c>
      <c r="M22" s="22">
        <v>3439656.71</v>
      </c>
      <c r="N22" s="22">
        <v>3297351.6800000002</v>
      </c>
      <c r="O22" s="22">
        <v>3157351.68</v>
      </c>
      <c r="P22" s="18">
        <v>3314351.68</v>
      </c>
      <c r="Q22" s="18">
        <v>0</v>
      </c>
      <c r="R22" s="18">
        <f t="shared" si="5"/>
        <v>40568244.920000002</v>
      </c>
    </row>
    <row r="23" spans="3:20" x14ac:dyDescent="0.25">
      <c r="C23" s="27" t="s">
        <v>24</v>
      </c>
      <c r="D23" s="18">
        <v>23500000</v>
      </c>
      <c r="E23" s="35">
        <v>0</v>
      </c>
      <c r="F23" s="18">
        <v>82000</v>
      </c>
      <c r="G23" s="32">
        <v>82000</v>
      </c>
      <c r="H23" s="18">
        <v>82000</v>
      </c>
      <c r="I23" s="18">
        <v>11109048.460000001</v>
      </c>
      <c r="J23" s="18">
        <v>82000</v>
      </c>
      <c r="K23" s="18">
        <v>190445.36</v>
      </c>
      <c r="L23" s="22">
        <v>84244.85</v>
      </c>
      <c r="M23" s="22">
        <v>82000</v>
      </c>
      <c r="N23" s="22">
        <v>11088154.02</v>
      </c>
      <c r="O23" s="22">
        <v>82000</v>
      </c>
      <c r="P23" s="18">
        <v>82000</v>
      </c>
      <c r="Q23" s="18">
        <v>0</v>
      </c>
      <c r="R23" s="18">
        <f t="shared" si="5"/>
        <v>23045892.689999998</v>
      </c>
    </row>
    <row r="24" spans="3:20" x14ac:dyDescent="0.25">
      <c r="C24" s="27" t="s">
        <v>25</v>
      </c>
      <c r="D24" s="18">
        <v>0</v>
      </c>
      <c r="E24" s="35">
        <v>0</v>
      </c>
      <c r="F24" s="18">
        <v>0</v>
      </c>
      <c r="G24" s="18"/>
      <c r="H24" s="18"/>
      <c r="I24" s="18">
        <v>0</v>
      </c>
      <c r="J24" s="18"/>
      <c r="K24" s="18"/>
      <c r="L24" s="22"/>
      <c r="M24" s="22"/>
      <c r="N24" s="22">
        <v>0</v>
      </c>
      <c r="O24" s="22"/>
      <c r="Q24" s="18"/>
      <c r="R24" s="18">
        <f t="shared" si="5"/>
        <v>0</v>
      </c>
      <c r="S24" s="11"/>
    </row>
    <row r="25" spans="3:20" x14ac:dyDescent="0.25">
      <c r="C25" s="27" t="s">
        <v>26</v>
      </c>
      <c r="D25" s="18">
        <v>0</v>
      </c>
      <c r="E25" s="35">
        <v>0</v>
      </c>
      <c r="F25" s="18">
        <v>0</v>
      </c>
      <c r="G25" s="18"/>
      <c r="H25" s="18"/>
      <c r="I25" s="18">
        <v>0</v>
      </c>
      <c r="J25" s="18"/>
      <c r="K25" s="18"/>
      <c r="L25" s="22"/>
      <c r="M25" s="22"/>
      <c r="N25" s="22">
        <v>0</v>
      </c>
      <c r="Q25" s="18"/>
      <c r="R25" s="18">
        <f t="shared" si="5"/>
        <v>0</v>
      </c>
    </row>
    <row r="26" spans="3:20" x14ac:dyDescent="0.25">
      <c r="C26" s="27" t="s">
        <v>27</v>
      </c>
      <c r="D26" s="18">
        <v>7150000</v>
      </c>
      <c r="E26" s="35">
        <v>0</v>
      </c>
      <c r="F26" s="18">
        <v>546071.63</v>
      </c>
      <c r="G26" s="18">
        <v>650581.96</v>
      </c>
      <c r="H26" s="18">
        <v>537244.27</v>
      </c>
      <c r="I26" s="18">
        <v>537688.04</v>
      </c>
      <c r="J26" s="35">
        <v>561425.74</v>
      </c>
      <c r="K26" s="18">
        <v>508488.43</v>
      </c>
      <c r="L26" s="22">
        <v>505153.93</v>
      </c>
      <c r="M26" s="23">
        <v>504076.63</v>
      </c>
      <c r="N26" s="22">
        <v>499767.43</v>
      </c>
      <c r="O26" s="23">
        <v>499767.43</v>
      </c>
      <c r="P26" s="18">
        <v>497305.03</v>
      </c>
      <c r="Q26" s="18">
        <v>0</v>
      </c>
      <c r="R26" s="18">
        <f t="shared" si="5"/>
        <v>5847570.5199999996</v>
      </c>
    </row>
    <row r="27" spans="3:20" x14ac:dyDescent="0.25">
      <c r="C27" s="26" t="s">
        <v>28</v>
      </c>
      <c r="D27" s="21">
        <f>D28+D29+D30+D31+D32+D33+D34+D35</f>
        <v>79850000</v>
      </c>
      <c r="E27" s="41">
        <f t="shared" ref="E27" si="6">+SUM(E28:E36)</f>
        <v>0</v>
      </c>
      <c r="F27" s="21">
        <f>F28+F29+F30+F31+F32+F33+F34+F35</f>
        <v>4270726.8499999996</v>
      </c>
      <c r="G27" s="17">
        <f>+SUM(G28:G36)</f>
        <v>6180656.709999999</v>
      </c>
      <c r="H27" s="17">
        <f t="shared" ref="H27:K27" si="7">+SUM(H28:H36)</f>
        <v>5006990.93</v>
      </c>
      <c r="I27" s="17">
        <f t="shared" si="7"/>
        <v>2910846.97</v>
      </c>
      <c r="J27" s="17">
        <f t="shared" si="7"/>
        <v>7588139.6000000006</v>
      </c>
      <c r="K27" s="17">
        <f t="shared" si="7"/>
        <v>6671834.5700000003</v>
      </c>
      <c r="L27" s="17">
        <f>+SUM(L28:L36)</f>
        <v>6383150.9200000009</v>
      </c>
      <c r="M27" s="21">
        <f>+SUM(M28:M36)</f>
        <v>8274146.2700000005</v>
      </c>
      <c r="N27" s="21">
        <f t="shared" ref="N27:P27" si="8">+SUM(N28:N36)</f>
        <v>5782318.9699999997</v>
      </c>
      <c r="O27" s="21">
        <f t="shared" si="8"/>
        <v>5061236.330000001</v>
      </c>
      <c r="P27" s="21">
        <f t="shared" si="8"/>
        <v>7410171.5999999987</v>
      </c>
      <c r="Q27" s="21">
        <f>+SUM(Q28:Q36)</f>
        <v>0</v>
      </c>
      <c r="R27" s="18">
        <f t="shared" si="5"/>
        <v>65540219.719999999</v>
      </c>
    </row>
    <row r="28" spans="3:20" x14ac:dyDescent="0.25">
      <c r="C28" s="27" t="s">
        <v>29</v>
      </c>
      <c r="D28" s="18">
        <v>30460000</v>
      </c>
      <c r="E28" s="35">
        <v>0</v>
      </c>
      <c r="F28" s="18">
        <v>955164.46</v>
      </c>
      <c r="G28" s="18">
        <v>3593434.23</v>
      </c>
      <c r="H28" s="18">
        <v>2580681.0299999998</v>
      </c>
      <c r="I28" s="18">
        <v>655703.1</v>
      </c>
      <c r="J28" s="18">
        <v>4843165.67</v>
      </c>
      <c r="K28" s="18">
        <v>1791543.41</v>
      </c>
      <c r="L28" s="22">
        <v>2612471.4300000002</v>
      </c>
      <c r="M28" s="22">
        <v>2613552.9500000002</v>
      </c>
      <c r="N28" s="22">
        <v>2820032.85</v>
      </c>
      <c r="O28" s="22">
        <v>2768793.54</v>
      </c>
      <c r="P28" s="18">
        <v>4148580.85</v>
      </c>
      <c r="Q28" s="18">
        <v>0</v>
      </c>
      <c r="R28" s="18">
        <f t="shared" si="5"/>
        <v>29383123.52</v>
      </c>
    </row>
    <row r="29" spans="3:20" x14ac:dyDescent="0.25">
      <c r="C29" s="27" t="s">
        <v>30</v>
      </c>
      <c r="D29" s="18">
        <v>10600000</v>
      </c>
      <c r="E29" s="35">
        <v>0</v>
      </c>
      <c r="F29" s="18">
        <v>0</v>
      </c>
      <c r="G29" s="18">
        <v>0</v>
      </c>
      <c r="H29" s="18">
        <v>427396</v>
      </c>
      <c r="I29" s="18">
        <v>672600</v>
      </c>
      <c r="J29" s="18">
        <v>16756</v>
      </c>
      <c r="K29" s="18">
        <v>0</v>
      </c>
      <c r="L29" s="22">
        <v>35400</v>
      </c>
      <c r="M29" s="22">
        <v>81420</v>
      </c>
      <c r="N29" s="22">
        <v>59000</v>
      </c>
      <c r="O29" s="22">
        <v>1357000</v>
      </c>
      <c r="P29" s="18">
        <v>0</v>
      </c>
      <c r="Q29" s="18">
        <v>0</v>
      </c>
      <c r="R29" s="18">
        <f t="shared" si="5"/>
        <v>2649572</v>
      </c>
    </row>
    <row r="30" spans="3:20" x14ac:dyDescent="0.25">
      <c r="C30" s="27" t="s">
        <v>31</v>
      </c>
      <c r="D30" s="18">
        <v>1100000</v>
      </c>
      <c r="E30" s="35">
        <v>0</v>
      </c>
      <c r="F30" s="18">
        <v>0</v>
      </c>
      <c r="G30" s="18"/>
      <c r="H30" s="18">
        <v>0</v>
      </c>
      <c r="I30" s="18">
        <v>178650</v>
      </c>
      <c r="J30" s="18">
        <v>53200</v>
      </c>
      <c r="K30" s="18">
        <v>107500</v>
      </c>
      <c r="L30" s="22">
        <v>326050</v>
      </c>
      <c r="M30" s="22">
        <v>156500</v>
      </c>
      <c r="N30" s="22">
        <v>28250</v>
      </c>
      <c r="O30" s="22">
        <v>83550</v>
      </c>
      <c r="P30" s="18">
        <v>152400</v>
      </c>
      <c r="Q30" s="18">
        <v>0</v>
      </c>
      <c r="R30" s="18">
        <f t="shared" si="5"/>
        <v>1086100</v>
      </c>
    </row>
    <row r="31" spans="3:20" x14ac:dyDescent="0.25">
      <c r="C31" s="27" t="s">
        <v>32</v>
      </c>
      <c r="D31" s="18">
        <v>100000</v>
      </c>
      <c r="E31" s="35">
        <v>0</v>
      </c>
      <c r="F31" s="18">
        <v>0</v>
      </c>
      <c r="G31" s="18">
        <v>33040</v>
      </c>
      <c r="H31" s="18">
        <v>0</v>
      </c>
      <c r="I31" s="18">
        <v>0</v>
      </c>
      <c r="J31" s="18"/>
      <c r="K31" s="18">
        <v>0</v>
      </c>
      <c r="L31" s="22">
        <v>0</v>
      </c>
      <c r="M31" s="22"/>
      <c r="N31" s="22">
        <v>50000</v>
      </c>
      <c r="O31" s="22">
        <v>0</v>
      </c>
      <c r="P31" s="18">
        <v>30000</v>
      </c>
      <c r="Q31" s="18"/>
      <c r="R31" s="18">
        <f t="shared" si="5"/>
        <v>113040</v>
      </c>
    </row>
    <row r="32" spans="3:20" x14ac:dyDescent="0.25">
      <c r="C32" s="27" t="s">
        <v>33</v>
      </c>
      <c r="D32" s="18">
        <v>26500000</v>
      </c>
      <c r="E32" s="35">
        <v>0</v>
      </c>
      <c r="F32" s="18">
        <v>1835614.63</v>
      </c>
      <c r="G32" s="18">
        <v>1680924.46</v>
      </c>
      <c r="H32" s="18">
        <v>1773139.48</v>
      </c>
      <c r="I32" s="18">
        <v>750394.4</v>
      </c>
      <c r="J32" s="18">
        <v>2077017.9</v>
      </c>
      <c r="K32" s="18">
        <v>3366758.79</v>
      </c>
      <c r="L32" s="22">
        <v>2178798.29</v>
      </c>
      <c r="M32" s="22">
        <v>1505443.28</v>
      </c>
      <c r="N32" s="22">
        <v>2279023.7400000002</v>
      </c>
      <c r="O32" s="22">
        <v>545705.82999999996</v>
      </c>
      <c r="P32" s="18">
        <v>1659259.51</v>
      </c>
      <c r="Q32" s="18">
        <v>0</v>
      </c>
      <c r="R32" s="18">
        <f t="shared" si="5"/>
        <v>19652080.309999999</v>
      </c>
    </row>
    <row r="33" spans="3:18" x14ac:dyDescent="0.25">
      <c r="C33" s="27" t="s">
        <v>34</v>
      </c>
      <c r="D33" s="18">
        <v>3200000</v>
      </c>
      <c r="E33" s="35">
        <v>0</v>
      </c>
      <c r="F33" s="18">
        <v>0</v>
      </c>
      <c r="G33" s="18">
        <v>154998.76</v>
      </c>
      <c r="H33" s="18">
        <v>0</v>
      </c>
      <c r="I33" s="18">
        <v>0</v>
      </c>
      <c r="J33" s="18">
        <v>0</v>
      </c>
      <c r="K33" s="18">
        <v>0</v>
      </c>
      <c r="L33" s="22">
        <v>0</v>
      </c>
      <c r="M33" s="22">
        <v>3671321.33</v>
      </c>
      <c r="N33" s="22">
        <v>0</v>
      </c>
      <c r="P33" s="18"/>
      <c r="Q33" s="18">
        <v>0</v>
      </c>
      <c r="R33" s="18">
        <f t="shared" si="5"/>
        <v>3826320.09</v>
      </c>
    </row>
    <row r="34" spans="3:18" ht="30" x14ac:dyDescent="0.25">
      <c r="C34" s="27" t="s">
        <v>35</v>
      </c>
      <c r="D34" s="18">
        <v>6850000</v>
      </c>
      <c r="E34" s="40">
        <v>0</v>
      </c>
      <c r="F34" s="18">
        <v>1228785.04</v>
      </c>
      <c r="G34" s="18">
        <v>605384.52</v>
      </c>
      <c r="H34" s="18">
        <v>207110.28</v>
      </c>
      <c r="I34" s="18">
        <v>488157.08</v>
      </c>
      <c r="J34" s="18">
        <v>338731.24</v>
      </c>
      <c r="K34" s="18">
        <v>930837.67</v>
      </c>
      <c r="L34" s="22">
        <v>903751.99</v>
      </c>
      <c r="M34" s="22">
        <v>215866.26</v>
      </c>
      <c r="N34" s="22">
        <v>373256.55</v>
      </c>
      <c r="O34" s="22">
        <v>185225.73</v>
      </c>
      <c r="P34" s="18">
        <v>712589.6</v>
      </c>
      <c r="Q34" s="18">
        <v>0</v>
      </c>
      <c r="R34" s="18">
        <f t="shared" si="5"/>
        <v>6189695.96</v>
      </c>
    </row>
    <row r="35" spans="3:18" x14ac:dyDescent="0.25">
      <c r="C35" s="27" t="s">
        <v>36</v>
      </c>
      <c r="D35" s="18">
        <v>1040000</v>
      </c>
      <c r="E35" s="35">
        <v>0</v>
      </c>
      <c r="F35" s="18">
        <v>251162.72</v>
      </c>
      <c r="G35" s="18">
        <v>112874.74</v>
      </c>
      <c r="H35" s="18">
        <v>18664.14</v>
      </c>
      <c r="I35" s="35">
        <v>165342.39000000001</v>
      </c>
      <c r="J35" s="18">
        <v>259268.79</v>
      </c>
      <c r="K35" s="18">
        <v>475194.7</v>
      </c>
      <c r="L35" s="22">
        <v>326679.21000000002</v>
      </c>
      <c r="M35" s="22">
        <v>30042.45</v>
      </c>
      <c r="N35" s="22">
        <v>172755.83</v>
      </c>
      <c r="O35" s="23">
        <v>120961.23</v>
      </c>
      <c r="P35" s="18">
        <v>707341.64</v>
      </c>
      <c r="Q35" s="18">
        <v>0</v>
      </c>
      <c r="R35" s="18">
        <f t="shared" si="5"/>
        <v>2640287.84</v>
      </c>
    </row>
    <row r="36" spans="3:18" x14ac:dyDescent="0.25">
      <c r="C36" s="27" t="s">
        <v>37</v>
      </c>
      <c r="E36" s="40"/>
      <c r="F36" s="18"/>
      <c r="G36" s="18"/>
      <c r="H36" s="18"/>
      <c r="I36" s="18"/>
      <c r="J36" s="18"/>
      <c r="K36" s="18"/>
      <c r="L36" s="22"/>
      <c r="M36" s="22"/>
      <c r="N36" s="22">
        <v>0</v>
      </c>
      <c r="O36" s="22"/>
      <c r="P36" s="18"/>
      <c r="Q36" s="18"/>
      <c r="R36" s="18">
        <f t="shared" si="5"/>
        <v>0</v>
      </c>
    </row>
    <row r="37" spans="3:18" x14ac:dyDescent="0.25">
      <c r="C37" s="26" t="s">
        <v>38</v>
      </c>
      <c r="D37" s="21">
        <f t="shared" ref="D37:F37" si="9">+SUM(D38:D46)</f>
        <v>61600000</v>
      </c>
      <c r="E37" s="41">
        <f t="shared" si="9"/>
        <v>0</v>
      </c>
      <c r="F37" s="21">
        <f t="shared" si="9"/>
        <v>4311349.6899999995</v>
      </c>
      <c r="G37" s="17">
        <f t="shared" ref="G37:K37" si="10">+SUM(G38:G46)</f>
        <v>5282322.09</v>
      </c>
      <c r="H37" s="17">
        <f t="shared" si="10"/>
        <v>800485.3</v>
      </c>
      <c r="I37" s="17">
        <f t="shared" si="10"/>
        <v>4705737.9800000004</v>
      </c>
      <c r="J37" s="17">
        <f t="shared" si="10"/>
        <v>10578198.210000001</v>
      </c>
      <c r="K37" s="17">
        <f t="shared" si="10"/>
        <v>10678080.1</v>
      </c>
      <c r="L37" s="17">
        <f>+SUM(L38:L46)</f>
        <v>10045762.530000001</v>
      </c>
      <c r="M37" s="21">
        <f>+SUM(M38:M46)</f>
        <v>7099463.9199999999</v>
      </c>
      <c r="N37" s="21">
        <f t="shared" ref="N37:Q37" si="11">+SUM(N38:N46)</f>
        <v>5875374.29</v>
      </c>
      <c r="O37" s="21">
        <f t="shared" si="11"/>
        <v>7986317.3700000001</v>
      </c>
      <c r="P37" s="21">
        <f t="shared" si="11"/>
        <v>2875456.25</v>
      </c>
      <c r="Q37" s="21">
        <f t="shared" si="11"/>
        <v>0</v>
      </c>
      <c r="R37" s="18">
        <f t="shared" si="5"/>
        <v>70238547.730000004</v>
      </c>
    </row>
    <row r="38" spans="3:18" x14ac:dyDescent="0.25">
      <c r="C38" s="27" t="s">
        <v>39</v>
      </c>
      <c r="D38" s="18">
        <v>6000000</v>
      </c>
      <c r="E38" s="35">
        <v>0</v>
      </c>
      <c r="F38" s="18">
        <v>0</v>
      </c>
      <c r="G38" s="18">
        <v>91976.3</v>
      </c>
      <c r="H38" s="18">
        <v>291566.2</v>
      </c>
      <c r="I38" s="18">
        <v>539755.6</v>
      </c>
      <c r="J38" s="18">
        <v>716499.48</v>
      </c>
      <c r="K38" s="18">
        <v>302363.2</v>
      </c>
      <c r="L38" s="22">
        <v>366418.32</v>
      </c>
      <c r="M38" s="33">
        <v>326075.03999999998</v>
      </c>
      <c r="N38" s="22">
        <v>435126.39</v>
      </c>
      <c r="O38" s="22">
        <v>150035.24</v>
      </c>
      <c r="P38" s="18">
        <v>395615.08</v>
      </c>
      <c r="Q38" s="18">
        <v>0</v>
      </c>
      <c r="R38" s="18">
        <f t="shared" si="5"/>
        <v>3615430.8500000006</v>
      </c>
    </row>
    <row r="39" spans="3:18" x14ac:dyDescent="0.25">
      <c r="C39" s="27" t="s">
        <v>40</v>
      </c>
      <c r="D39" s="18">
        <v>2500000</v>
      </c>
      <c r="E39" s="35">
        <v>0</v>
      </c>
      <c r="F39" s="18">
        <v>0</v>
      </c>
      <c r="G39" s="18">
        <v>0</v>
      </c>
      <c r="H39" s="18"/>
      <c r="I39" s="18">
        <v>0</v>
      </c>
      <c r="J39" s="18"/>
      <c r="K39" s="18">
        <v>0</v>
      </c>
      <c r="L39" s="22">
        <v>0</v>
      </c>
      <c r="N39" s="22">
        <v>0</v>
      </c>
      <c r="O39" s="33">
        <v>903290</v>
      </c>
      <c r="P39" s="18">
        <v>0</v>
      </c>
      <c r="Q39" s="18">
        <v>0</v>
      </c>
      <c r="R39" s="18">
        <f t="shared" si="5"/>
        <v>903290</v>
      </c>
    </row>
    <row r="40" spans="3:18" x14ac:dyDescent="0.25">
      <c r="C40" s="27" t="s">
        <v>41</v>
      </c>
      <c r="D40" s="18">
        <v>2000000</v>
      </c>
      <c r="E40" s="35">
        <v>0</v>
      </c>
      <c r="F40" s="18">
        <v>0</v>
      </c>
      <c r="G40" s="18"/>
      <c r="H40" s="18"/>
      <c r="I40" s="18">
        <v>0</v>
      </c>
      <c r="J40" s="18">
        <v>0</v>
      </c>
      <c r="K40" s="18">
        <v>492272.4</v>
      </c>
      <c r="L40" s="22">
        <v>656670</v>
      </c>
      <c r="M40" s="33">
        <v>469050</v>
      </c>
      <c r="N40" s="22">
        <v>0</v>
      </c>
      <c r="O40" s="33">
        <v>0</v>
      </c>
      <c r="P40" s="18">
        <v>0</v>
      </c>
      <c r="Q40" s="18">
        <v>0</v>
      </c>
      <c r="R40" s="18">
        <f t="shared" si="5"/>
        <v>1617992.4</v>
      </c>
    </row>
    <row r="41" spans="3:18" x14ac:dyDescent="0.25">
      <c r="C41" s="27" t="s">
        <v>42</v>
      </c>
      <c r="D41" s="18">
        <v>13500000</v>
      </c>
      <c r="E41" s="35">
        <v>0</v>
      </c>
      <c r="F41" s="18">
        <v>0</v>
      </c>
      <c r="G41" s="18">
        <v>0</v>
      </c>
      <c r="H41" s="18">
        <v>0</v>
      </c>
      <c r="I41" s="18">
        <v>1317404.6299999999</v>
      </c>
      <c r="J41" s="18">
        <v>1869860</v>
      </c>
      <c r="K41" s="18">
        <v>569566</v>
      </c>
      <c r="L41" s="22">
        <v>0</v>
      </c>
      <c r="M41" s="22">
        <v>1901030.9</v>
      </c>
      <c r="N41" s="22">
        <v>0</v>
      </c>
      <c r="O41" s="22">
        <v>296391.2</v>
      </c>
      <c r="P41" s="18">
        <v>842012.67</v>
      </c>
      <c r="Q41" s="18">
        <v>0</v>
      </c>
      <c r="R41" s="18">
        <f t="shared" si="5"/>
        <v>6796265.3999999994</v>
      </c>
    </row>
    <row r="42" spans="3:18" x14ac:dyDescent="0.25">
      <c r="C42" s="27" t="s">
        <v>43</v>
      </c>
      <c r="D42" s="18">
        <v>2300000</v>
      </c>
      <c r="E42" s="35">
        <v>0</v>
      </c>
      <c r="F42" s="18">
        <v>0</v>
      </c>
      <c r="G42" s="18">
        <v>0</v>
      </c>
      <c r="H42" s="18"/>
      <c r="I42" s="18">
        <v>0</v>
      </c>
      <c r="J42" s="18">
        <v>0</v>
      </c>
      <c r="K42" s="18"/>
      <c r="L42" s="22">
        <v>1252564.1100000001</v>
      </c>
      <c r="M42" s="22">
        <v>210178.65</v>
      </c>
      <c r="N42" s="22">
        <v>0</v>
      </c>
      <c r="O42" s="22"/>
      <c r="P42" s="18">
        <v>0</v>
      </c>
      <c r="Q42" s="18">
        <v>0</v>
      </c>
      <c r="R42" s="18">
        <f t="shared" si="5"/>
        <v>1462742.76</v>
      </c>
    </row>
    <row r="43" spans="3:18" x14ac:dyDescent="0.25">
      <c r="C43" s="27" t="s">
        <v>44</v>
      </c>
      <c r="D43" s="18">
        <v>500000</v>
      </c>
      <c r="E43" s="35">
        <v>0</v>
      </c>
      <c r="F43" s="18">
        <v>51212</v>
      </c>
      <c r="G43" s="18"/>
      <c r="H43" s="18">
        <v>24985.32</v>
      </c>
      <c r="I43" s="18"/>
      <c r="J43" s="18">
        <v>2148520.6</v>
      </c>
      <c r="K43" s="18">
        <v>313238.08</v>
      </c>
      <c r="L43" s="22">
        <v>189527.39</v>
      </c>
      <c r="M43" s="22">
        <v>0</v>
      </c>
      <c r="N43" s="22">
        <v>0</v>
      </c>
      <c r="O43" s="22">
        <v>267631.44</v>
      </c>
      <c r="P43" s="18">
        <v>0</v>
      </c>
      <c r="Q43" s="18">
        <v>0</v>
      </c>
      <c r="R43" s="18">
        <f t="shared" si="5"/>
        <v>2995114.83</v>
      </c>
    </row>
    <row r="44" spans="3:18" x14ac:dyDescent="0.25">
      <c r="C44" s="27" t="s">
        <v>45</v>
      </c>
      <c r="D44" s="18">
        <v>13500000</v>
      </c>
      <c r="E44" s="40">
        <v>0</v>
      </c>
      <c r="F44" s="18">
        <v>1972504</v>
      </c>
      <c r="G44" s="18">
        <v>2217698</v>
      </c>
      <c r="H44" s="18">
        <v>0</v>
      </c>
      <c r="I44" s="18">
        <v>1925000</v>
      </c>
      <c r="J44" s="18">
        <v>2966578.2</v>
      </c>
      <c r="K44" s="18">
        <v>2850000</v>
      </c>
      <c r="L44" s="22">
        <v>1656960</v>
      </c>
      <c r="M44" s="22">
        <v>2264409.87</v>
      </c>
      <c r="N44" s="22">
        <v>3371134.03</v>
      </c>
      <c r="O44" s="22">
        <v>1000000</v>
      </c>
      <c r="P44" s="18">
        <v>767700.8</v>
      </c>
      <c r="Q44" s="18">
        <v>0</v>
      </c>
      <c r="R44" s="18">
        <f t="shared" si="5"/>
        <v>20991984.900000002</v>
      </c>
    </row>
    <row r="45" spans="3:18" ht="30" x14ac:dyDescent="0.25">
      <c r="C45" s="27" t="s">
        <v>46</v>
      </c>
      <c r="D45" s="18">
        <v>0</v>
      </c>
      <c r="E45" s="40"/>
      <c r="F45" s="18"/>
      <c r="G45" s="18"/>
      <c r="H45" s="18"/>
      <c r="I45" s="18"/>
      <c r="J45" s="18"/>
      <c r="K45" s="18"/>
      <c r="L45" s="22">
        <v>0</v>
      </c>
      <c r="M45" s="22"/>
      <c r="N45" s="22">
        <v>0</v>
      </c>
      <c r="O45" s="22"/>
      <c r="P45" s="18"/>
      <c r="Q45" s="18"/>
      <c r="R45" s="18">
        <f t="shared" si="5"/>
        <v>0</v>
      </c>
    </row>
    <row r="46" spans="3:18" x14ac:dyDescent="0.25">
      <c r="C46" s="27" t="s">
        <v>47</v>
      </c>
      <c r="D46" s="18">
        <v>21300000</v>
      </c>
      <c r="E46" s="35">
        <v>0</v>
      </c>
      <c r="F46" s="18">
        <v>2287633.69</v>
      </c>
      <c r="G46" s="18">
        <v>2972647.79</v>
      </c>
      <c r="H46" s="18">
        <v>483933.78</v>
      </c>
      <c r="I46" s="18">
        <v>923577.75</v>
      </c>
      <c r="J46" s="18">
        <v>2876739.93</v>
      </c>
      <c r="K46" s="18">
        <v>6150640.4199999999</v>
      </c>
      <c r="L46" s="22">
        <v>5923622.71</v>
      </c>
      <c r="M46" s="22">
        <v>1928719.46</v>
      </c>
      <c r="N46" s="22">
        <v>2069113.87</v>
      </c>
      <c r="O46" s="22">
        <v>5368969.4900000002</v>
      </c>
      <c r="P46" s="18">
        <v>870127.7</v>
      </c>
      <c r="Q46" s="18">
        <v>0</v>
      </c>
      <c r="R46" s="18">
        <f t="shared" si="5"/>
        <v>31855726.59</v>
      </c>
    </row>
    <row r="47" spans="3:18" x14ac:dyDescent="0.25">
      <c r="C47" s="26" t="s">
        <v>48</v>
      </c>
      <c r="D47" s="18">
        <v>0</v>
      </c>
      <c r="E47" s="42"/>
      <c r="L47" s="18">
        <v>0</v>
      </c>
      <c r="P47" s="18"/>
      <c r="R47" s="18">
        <f t="shared" si="5"/>
        <v>0</v>
      </c>
    </row>
    <row r="48" spans="3:18" x14ac:dyDescent="0.25">
      <c r="C48" s="27" t="s">
        <v>49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50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51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52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t="30" x14ac:dyDescent="0.25">
      <c r="C52" s="27" t="s">
        <v>53</v>
      </c>
      <c r="D52" s="18">
        <v>0</v>
      </c>
      <c r="E52" s="40"/>
      <c r="L52" s="18">
        <v>0</v>
      </c>
      <c r="P52" s="18"/>
      <c r="R52" s="18">
        <f t="shared" si="5"/>
        <v>0</v>
      </c>
    </row>
    <row r="53" spans="3:18" x14ac:dyDescent="0.25">
      <c r="C53" s="27" t="s">
        <v>54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x14ac:dyDescent="0.25">
      <c r="C54" s="27" t="s">
        <v>55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x14ac:dyDescent="0.25">
      <c r="C55" s="27" t="s">
        <v>56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x14ac:dyDescent="0.25">
      <c r="C56" s="26" t="s">
        <v>57</v>
      </c>
      <c r="D56" s="18">
        <v>0</v>
      </c>
      <c r="E56" s="42"/>
      <c r="L56" s="18">
        <v>0</v>
      </c>
      <c r="P56" s="18"/>
      <c r="R56" s="18">
        <f t="shared" si="5"/>
        <v>0</v>
      </c>
    </row>
    <row r="57" spans="3:18" x14ac:dyDescent="0.25">
      <c r="C57" s="27" t="s">
        <v>58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x14ac:dyDescent="0.25">
      <c r="C58" s="27" t="s">
        <v>59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7" t="s">
        <v>60</v>
      </c>
      <c r="D59" s="18">
        <v>0</v>
      </c>
      <c r="E59" s="40"/>
      <c r="L59" s="18">
        <v>0</v>
      </c>
      <c r="P59" s="18"/>
      <c r="R59" s="18">
        <f t="shared" si="5"/>
        <v>0</v>
      </c>
    </row>
    <row r="60" spans="3:18" ht="30" x14ac:dyDescent="0.25">
      <c r="C60" s="27" t="s">
        <v>61</v>
      </c>
      <c r="D60" s="18">
        <v>0</v>
      </c>
      <c r="E60" s="40"/>
      <c r="L60" s="18">
        <v>0</v>
      </c>
      <c r="P60" s="18"/>
      <c r="R60" s="18">
        <f t="shared" si="5"/>
        <v>0</v>
      </c>
    </row>
    <row r="61" spans="3:18" x14ac:dyDescent="0.25">
      <c r="C61" s="27" t="s">
        <v>62</v>
      </c>
      <c r="D61" s="18">
        <v>0</v>
      </c>
      <c r="E61" s="40"/>
      <c r="L61" s="18">
        <v>0</v>
      </c>
      <c r="P61" s="18"/>
      <c r="R61" s="18">
        <f t="shared" si="5"/>
        <v>0</v>
      </c>
    </row>
    <row r="62" spans="3:18" x14ac:dyDescent="0.25">
      <c r="C62" s="27" t="s">
        <v>63</v>
      </c>
      <c r="D62" s="18">
        <v>0</v>
      </c>
      <c r="E62" s="40"/>
      <c r="L62" s="18">
        <v>0</v>
      </c>
      <c r="P62" s="18"/>
      <c r="R62" s="18">
        <f t="shared" si="5"/>
        <v>0</v>
      </c>
    </row>
    <row r="63" spans="3:18" x14ac:dyDescent="0.25">
      <c r="C63" s="26" t="s">
        <v>64</v>
      </c>
      <c r="D63" s="21">
        <f t="shared" ref="D63:J63" si="12">SUM(D64:D72)</f>
        <v>51500000</v>
      </c>
      <c r="E63" s="41">
        <f t="shared" si="12"/>
        <v>0</v>
      </c>
      <c r="F63" s="21">
        <f t="shared" si="12"/>
        <v>3511797.41</v>
      </c>
      <c r="G63" s="21">
        <f t="shared" si="12"/>
        <v>4927492.5999999996</v>
      </c>
      <c r="H63" s="21">
        <f t="shared" si="12"/>
        <v>1894887.75</v>
      </c>
      <c r="I63" s="21">
        <f t="shared" si="12"/>
        <v>843007.90999999992</v>
      </c>
      <c r="J63" s="21">
        <f t="shared" si="12"/>
        <v>3481820.04</v>
      </c>
      <c r="K63" s="21">
        <f t="shared" ref="K63:Q63" si="13">SUM(K64:K72)</f>
        <v>1348000.61</v>
      </c>
      <c r="L63" s="21">
        <f>SUM(L64:L72)</f>
        <v>5689606.1899999995</v>
      </c>
      <c r="M63" s="21">
        <f>SUM(M64:M72)</f>
        <v>1307300.23</v>
      </c>
      <c r="N63" s="21">
        <v>2722410.68</v>
      </c>
      <c r="O63" s="21">
        <f t="shared" si="13"/>
        <v>5613579.8700000001</v>
      </c>
      <c r="P63" s="21">
        <f t="shared" si="13"/>
        <v>9153592.2799999993</v>
      </c>
      <c r="Q63" s="21">
        <f t="shared" si="13"/>
        <v>0</v>
      </c>
      <c r="R63" s="18">
        <f t="shared" si="5"/>
        <v>40493495.57</v>
      </c>
    </row>
    <row r="64" spans="3:18" x14ac:dyDescent="0.25">
      <c r="C64" s="27" t="s">
        <v>65</v>
      </c>
      <c r="D64" s="18">
        <v>24000000</v>
      </c>
      <c r="E64" s="40">
        <v>0</v>
      </c>
      <c r="F64" s="18">
        <v>0</v>
      </c>
      <c r="G64">
        <v>944967.6</v>
      </c>
      <c r="H64" s="18">
        <v>74392</v>
      </c>
      <c r="I64" s="18">
        <v>209721.4</v>
      </c>
      <c r="J64" s="18">
        <v>1121820.04</v>
      </c>
      <c r="K64" s="18">
        <v>1183252.55</v>
      </c>
      <c r="L64" s="22">
        <v>2647094.19</v>
      </c>
      <c r="M64" s="22">
        <v>1307300.23</v>
      </c>
      <c r="N64" s="22">
        <v>1307070.3</v>
      </c>
      <c r="O64" s="33">
        <v>3309371.45</v>
      </c>
      <c r="P64" s="33">
        <v>3956400.28</v>
      </c>
      <c r="Q64" s="33">
        <v>0</v>
      </c>
      <c r="R64" s="18">
        <f t="shared" si="5"/>
        <v>16061390.040000001</v>
      </c>
    </row>
    <row r="65" spans="3:18" ht="30" x14ac:dyDescent="0.25">
      <c r="C65" s="27" t="s">
        <v>66</v>
      </c>
      <c r="D65" s="18">
        <v>0</v>
      </c>
      <c r="E65" s="40"/>
      <c r="H65" s="18">
        <v>0</v>
      </c>
      <c r="I65" s="18">
        <v>30237.55</v>
      </c>
      <c r="J65" s="18">
        <v>0</v>
      </c>
      <c r="L65" s="22"/>
      <c r="N65" s="22"/>
      <c r="Q65" s="18">
        <v>0</v>
      </c>
      <c r="R65" s="18">
        <f t="shared" si="5"/>
        <v>30237.55</v>
      </c>
    </row>
    <row r="66" spans="3:18" x14ac:dyDescent="0.25">
      <c r="C66" s="27" t="s">
        <v>67</v>
      </c>
      <c r="D66" s="18">
        <v>11500000</v>
      </c>
      <c r="E66" s="40">
        <v>0</v>
      </c>
      <c r="F66">
        <v>2061861.2</v>
      </c>
      <c r="G66" s="18">
        <v>688525</v>
      </c>
      <c r="H66" s="18">
        <v>0</v>
      </c>
      <c r="I66" s="18">
        <v>603048.95999999996</v>
      </c>
      <c r="J66" s="18">
        <v>2360000</v>
      </c>
      <c r="K66" s="18">
        <v>0</v>
      </c>
      <c r="L66" s="22">
        <v>3042512</v>
      </c>
      <c r="M66" s="33">
        <v>0</v>
      </c>
      <c r="N66" s="22">
        <v>1415340.38</v>
      </c>
      <c r="O66" s="33">
        <v>2304208.42</v>
      </c>
      <c r="P66" s="18">
        <v>5197192</v>
      </c>
      <c r="Q66" s="18">
        <v>0</v>
      </c>
      <c r="R66" s="18">
        <f t="shared" si="5"/>
        <v>17672687.960000001</v>
      </c>
    </row>
    <row r="67" spans="3:18" x14ac:dyDescent="0.25">
      <c r="C67" s="27" t="s">
        <v>68</v>
      </c>
      <c r="D67" s="18">
        <v>10000000</v>
      </c>
      <c r="E67" s="35">
        <v>0</v>
      </c>
      <c r="F67" s="18">
        <v>0</v>
      </c>
      <c r="G67" s="18">
        <v>3294000</v>
      </c>
      <c r="H67" s="18">
        <v>1800000</v>
      </c>
      <c r="I67" s="18">
        <v>0</v>
      </c>
      <c r="J67" s="18">
        <v>0</v>
      </c>
      <c r="L67" s="22"/>
      <c r="N67" s="22"/>
      <c r="O67" s="22">
        <v>0</v>
      </c>
      <c r="Q67" s="18">
        <v>0</v>
      </c>
      <c r="R67" s="18">
        <f t="shared" si="5"/>
        <v>5094000</v>
      </c>
    </row>
    <row r="68" spans="3:18" x14ac:dyDescent="0.25">
      <c r="C68" s="27" t="s">
        <v>69</v>
      </c>
      <c r="D68" s="18">
        <v>6000000</v>
      </c>
      <c r="E68" s="40">
        <v>0</v>
      </c>
      <c r="F68">
        <v>1449936.21</v>
      </c>
      <c r="H68" s="18">
        <v>20495.75</v>
      </c>
      <c r="I68" s="18">
        <v>0</v>
      </c>
      <c r="K68" s="18">
        <v>164748.06</v>
      </c>
      <c r="L68" s="22">
        <v>0</v>
      </c>
      <c r="M68" s="22">
        <v>0</v>
      </c>
      <c r="N68" s="22">
        <v>0</v>
      </c>
      <c r="O68" s="18">
        <v>0</v>
      </c>
      <c r="P68" s="18">
        <v>0</v>
      </c>
      <c r="Q68" s="18">
        <v>0</v>
      </c>
      <c r="R68" s="18">
        <f t="shared" si="5"/>
        <v>1635180.02</v>
      </c>
    </row>
    <row r="69" spans="3:18" x14ac:dyDescent="0.25">
      <c r="C69" s="27" t="s">
        <v>70</v>
      </c>
      <c r="D69" s="18">
        <v>0</v>
      </c>
      <c r="E69" s="40"/>
      <c r="L69" s="18">
        <v>0</v>
      </c>
      <c r="M69" s="18">
        <v>0</v>
      </c>
      <c r="N69" s="18">
        <v>0</v>
      </c>
      <c r="O69" s="18">
        <v>0</v>
      </c>
      <c r="Q69" s="18"/>
      <c r="R69" s="18">
        <f t="shared" si="5"/>
        <v>0</v>
      </c>
    </row>
    <row r="70" spans="3:18" x14ac:dyDescent="0.25">
      <c r="C70" s="27" t="s">
        <v>71</v>
      </c>
      <c r="E70" s="40"/>
      <c r="L70" s="18"/>
      <c r="M70" s="18"/>
      <c r="N70" s="18"/>
      <c r="O70" s="18"/>
      <c r="Q70" s="18"/>
      <c r="R70" s="18">
        <f t="shared" si="5"/>
        <v>0</v>
      </c>
    </row>
    <row r="71" spans="3:18" x14ac:dyDescent="0.25">
      <c r="C71" s="27" t="s">
        <v>72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>
        <v>0</v>
      </c>
      <c r="R71" s="18">
        <v>0</v>
      </c>
    </row>
    <row r="72" spans="3:18" ht="30" x14ac:dyDescent="0.25">
      <c r="C72" s="27" t="s">
        <v>73</v>
      </c>
      <c r="D72" s="18">
        <v>0</v>
      </c>
      <c r="E72" s="40"/>
      <c r="H72" s="18">
        <v>0</v>
      </c>
      <c r="K72" t="s">
        <v>21</v>
      </c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x14ac:dyDescent="0.25">
      <c r="C73" s="26" t="s">
        <v>74</v>
      </c>
      <c r="D73" s="17">
        <v>0</v>
      </c>
      <c r="E73" s="42"/>
      <c r="L73" s="17">
        <v>0</v>
      </c>
      <c r="M73" s="17">
        <v>0</v>
      </c>
      <c r="N73" s="17">
        <v>0</v>
      </c>
      <c r="O73" s="17">
        <v>0</v>
      </c>
      <c r="Q73" s="18"/>
      <c r="R73" s="18">
        <f t="shared" si="5"/>
        <v>0</v>
      </c>
    </row>
    <row r="74" spans="3:18" x14ac:dyDescent="0.25">
      <c r="C74" s="27" t="s">
        <v>75</v>
      </c>
      <c r="D74" s="18">
        <v>0</v>
      </c>
      <c r="E74" s="40"/>
      <c r="L74" s="18">
        <v>0</v>
      </c>
      <c r="M74" s="18">
        <v>0</v>
      </c>
      <c r="N74" s="18">
        <v>0</v>
      </c>
      <c r="O74" s="18">
        <v>0</v>
      </c>
      <c r="Q74" s="18"/>
      <c r="R74" s="18">
        <f t="shared" si="5"/>
        <v>0</v>
      </c>
    </row>
    <row r="75" spans="3:18" x14ac:dyDescent="0.25">
      <c r="C75" s="27" t="s">
        <v>76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x14ac:dyDescent="0.25">
      <c r="C76" s="27" t="s">
        <v>77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t="30" x14ac:dyDescent="0.25">
      <c r="C77" s="27" t="s">
        <v>78</v>
      </c>
      <c r="D77" s="18">
        <v>0</v>
      </c>
      <c r="E77" s="40"/>
      <c r="L77" s="18">
        <v>0</v>
      </c>
      <c r="M77" s="18">
        <v>0</v>
      </c>
      <c r="N77" s="18">
        <v>0</v>
      </c>
      <c r="O77" s="18">
        <v>0</v>
      </c>
      <c r="Q77" s="18"/>
      <c r="R77" s="18">
        <f t="shared" si="5"/>
        <v>0</v>
      </c>
    </row>
    <row r="78" spans="3:18" x14ac:dyDescent="0.25">
      <c r="C78" s="26" t="s">
        <v>79</v>
      </c>
      <c r="D78" s="17">
        <v>0</v>
      </c>
      <c r="E78" s="42"/>
      <c r="L78" s="17">
        <v>0</v>
      </c>
      <c r="M78" s="17">
        <v>0</v>
      </c>
      <c r="N78" s="17">
        <v>0</v>
      </c>
      <c r="O78" s="17">
        <v>0</v>
      </c>
      <c r="Q78" s="18"/>
      <c r="R78" s="18">
        <f t="shared" si="5"/>
        <v>0</v>
      </c>
    </row>
    <row r="79" spans="3:18" x14ac:dyDescent="0.25">
      <c r="C79" s="27" t="s">
        <v>80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x14ac:dyDescent="0.25">
      <c r="C80" s="27" t="s">
        <v>81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6" t="s">
        <v>82</v>
      </c>
      <c r="D81" s="17">
        <v>0</v>
      </c>
      <c r="E81" s="42"/>
      <c r="L81" s="17">
        <v>0</v>
      </c>
      <c r="M81" s="17">
        <v>0</v>
      </c>
      <c r="N81" s="17">
        <v>0</v>
      </c>
      <c r="O81" s="17">
        <v>0</v>
      </c>
      <c r="Q81" s="18"/>
      <c r="R81" s="18">
        <f t="shared" si="5"/>
        <v>0</v>
      </c>
    </row>
    <row r="82" spans="3:18" x14ac:dyDescent="0.25">
      <c r="C82" s="27" t="s">
        <v>83</v>
      </c>
      <c r="D82" s="18">
        <v>0</v>
      </c>
      <c r="E82" s="40"/>
      <c r="L82" s="18">
        <v>0</v>
      </c>
      <c r="M82" s="18">
        <v>0</v>
      </c>
      <c r="N82" s="18">
        <v>0</v>
      </c>
      <c r="O82" s="18">
        <v>0</v>
      </c>
      <c r="Q82" s="18"/>
      <c r="R82" s="18">
        <f t="shared" si="5"/>
        <v>0</v>
      </c>
    </row>
    <row r="83" spans="3:18" x14ac:dyDescent="0.25">
      <c r="C83" s="27" t="s">
        <v>84</v>
      </c>
      <c r="D83" s="18">
        <v>0</v>
      </c>
      <c r="E83" s="40"/>
      <c r="L83" s="18">
        <v>0</v>
      </c>
      <c r="M83" s="18">
        <v>0</v>
      </c>
      <c r="N83" s="18">
        <v>0</v>
      </c>
      <c r="O83" s="18">
        <v>0</v>
      </c>
      <c r="Q83" s="18"/>
      <c r="R83" s="18">
        <f t="shared" si="5"/>
        <v>0</v>
      </c>
    </row>
    <row r="84" spans="3:18" x14ac:dyDescent="0.25">
      <c r="C84" s="27" t="s">
        <v>85</v>
      </c>
      <c r="D84" s="18">
        <v>0</v>
      </c>
      <c r="E84" s="40"/>
      <c r="L84" s="18">
        <v>0</v>
      </c>
      <c r="M84" s="18">
        <v>0</v>
      </c>
      <c r="N84" s="18">
        <v>0</v>
      </c>
      <c r="O84" s="18">
        <v>0</v>
      </c>
      <c r="Q84" s="18"/>
      <c r="R84" s="18">
        <f t="shared" si="5"/>
        <v>0</v>
      </c>
    </row>
    <row r="85" spans="3:18" x14ac:dyDescent="0.25">
      <c r="C85" s="25" t="s">
        <v>86</v>
      </c>
      <c r="D85" s="16">
        <v>0</v>
      </c>
      <c r="E85" s="43"/>
      <c r="F85" s="2"/>
      <c r="G85" s="2"/>
      <c r="H85" s="2"/>
      <c r="I85" s="2"/>
      <c r="J85" s="2"/>
      <c r="K85" s="2"/>
      <c r="L85" s="16">
        <v>0</v>
      </c>
      <c r="M85" s="16">
        <v>0</v>
      </c>
      <c r="N85" s="16">
        <v>0</v>
      </c>
      <c r="O85" s="16">
        <v>0</v>
      </c>
      <c r="P85" s="2"/>
      <c r="Q85" s="16"/>
      <c r="R85" s="16">
        <f t="shared" ref="R85:R93" si="14">SUM(F85:Q85)</f>
        <v>0</v>
      </c>
    </row>
    <row r="86" spans="3:18" x14ac:dyDescent="0.25">
      <c r="C86" s="26" t="s">
        <v>87</v>
      </c>
      <c r="D86" s="17">
        <v>0</v>
      </c>
      <c r="E86" s="42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88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7" t="s">
        <v>89</v>
      </c>
      <c r="D88" s="17">
        <v>0</v>
      </c>
      <c r="E88" s="40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6" t="s">
        <v>90</v>
      </c>
      <c r="D89" s="17">
        <v>0</v>
      </c>
      <c r="E89" s="42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7" t="s">
        <v>91</v>
      </c>
      <c r="D90" s="17">
        <v>0</v>
      </c>
      <c r="E90" s="40"/>
      <c r="L90" s="17">
        <v>0</v>
      </c>
      <c r="M90" s="17">
        <v>0</v>
      </c>
      <c r="N90" s="17">
        <v>0</v>
      </c>
      <c r="O90" s="17">
        <v>0</v>
      </c>
      <c r="Q90" s="18"/>
      <c r="R90" s="18">
        <f t="shared" si="14"/>
        <v>0</v>
      </c>
    </row>
    <row r="91" spans="3:18" x14ac:dyDescent="0.25">
      <c r="C91" s="27" t="s">
        <v>92</v>
      </c>
      <c r="D91" s="17">
        <v>0</v>
      </c>
      <c r="E91" s="40"/>
      <c r="L91" s="17">
        <v>0</v>
      </c>
      <c r="M91" s="17">
        <v>0</v>
      </c>
      <c r="N91" s="17">
        <v>0</v>
      </c>
      <c r="O91" s="17">
        <v>0</v>
      </c>
      <c r="Q91" s="18"/>
      <c r="R91" s="18">
        <f t="shared" si="14"/>
        <v>0</v>
      </c>
    </row>
    <row r="92" spans="3:18" x14ac:dyDescent="0.25">
      <c r="C92" s="26" t="s">
        <v>93</v>
      </c>
      <c r="D92" s="17">
        <v>0</v>
      </c>
      <c r="E92" s="42"/>
      <c r="L92" s="17">
        <v>0</v>
      </c>
      <c r="M92" s="17">
        <v>0</v>
      </c>
      <c r="N92" s="17">
        <v>0</v>
      </c>
      <c r="O92" s="17">
        <v>0</v>
      </c>
      <c r="Q92" s="18"/>
      <c r="R92" s="18">
        <f t="shared" si="14"/>
        <v>0</v>
      </c>
    </row>
    <row r="93" spans="3:18" x14ac:dyDescent="0.25">
      <c r="C93" s="27" t="s">
        <v>94</v>
      </c>
      <c r="D93" s="17">
        <v>0</v>
      </c>
      <c r="E93" s="40"/>
      <c r="L93" s="17">
        <v>0</v>
      </c>
      <c r="M93" s="17">
        <v>0</v>
      </c>
      <c r="N93" s="17">
        <v>0</v>
      </c>
      <c r="O93" s="17">
        <v>0</v>
      </c>
      <c r="Q93" s="18"/>
      <c r="R93" s="18">
        <f t="shared" si="14"/>
        <v>0</v>
      </c>
    </row>
    <row r="94" spans="3:18" x14ac:dyDescent="0.25">
      <c r="C94" s="28" t="s">
        <v>95</v>
      </c>
      <c r="D94" s="34">
        <f>D20</f>
        <v>282900000</v>
      </c>
      <c r="E94" s="34">
        <f>E20</f>
        <v>0</v>
      </c>
      <c r="F94" s="34">
        <f>F20</f>
        <v>16714169.209999999</v>
      </c>
      <c r="G94" s="34">
        <f t="shared" ref="G94:Q94" si="15">G20</f>
        <v>21048669.219999999</v>
      </c>
      <c r="H94" s="34">
        <f t="shared" si="15"/>
        <v>12340407.48</v>
      </c>
      <c r="I94" s="34">
        <f t="shared" si="15"/>
        <v>24424625.059999999</v>
      </c>
      <c r="J94" s="34">
        <f t="shared" si="15"/>
        <v>26526478.990000002</v>
      </c>
      <c r="K94" s="34">
        <f t="shared" si="15"/>
        <v>22991200.75</v>
      </c>
      <c r="L94" s="34">
        <f t="shared" si="15"/>
        <v>25983270.090000004</v>
      </c>
      <c r="M94" s="34">
        <f t="shared" si="15"/>
        <v>20706643.760000002</v>
      </c>
      <c r="N94" s="34">
        <f t="shared" si="15"/>
        <v>29265377.069999997</v>
      </c>
      <c r="O94" s="34">
        <f t="shared" si="15"/>
        <v>22400252.680000003</v>
      </c>
      <c r="P94" s="34">
        <f t="shared" si="15"/>
        <v>23332876.839999996</v>
      </c>
      <c r="Q94" s="34">
        <f t="shared" si="15"/>
        <v>0</v>
      </c>
      <c r="R94" s="34">
        <f>R20</f>
        <v>245733971.15000001</v>
      </c>
    </row>
    <row r="98" spans="3:4" ht="15.75" thickBot="1" x14ac:dyDescent="0.3">
      <c r="C98" s="29" t="s">
        <v>96</v>
      </c>
    </row>
    <row r="99" spans="3:4" ht="30.75" thickBot="1" x14ac:dyDescent="0.3">
      <c r="C99" s="30" t="s">
        <v>97</v>
      </c>
    </row>
    <row r="100" spans="3:4" ht="30.75" thickBot="1" x14ac:dyDescent="0.3">
      <c r="C100" s="14" t="s">
        <v>98</v>
      </c>
    </row>
    <row r="101" spans="3:4" ht="75.75" thickBot="1" x14ac:dyDescent="0.3">
      <c r="C101" s="15" t="s">
        <v>99</v>
      </c>
    </row>
    <row r="104" spans="3:4" x14ac:dyDescent="0.25">
      <c r="C104" s="26" t="s">
        <v>100</v>
      </c>
      <c r="D104" s="24" t="s">
        <v>101</v>
      </c>
    </row>
    <row r="105" spans="3:4" x14ac:dyDescent="0.25">
      <c r="C105" s="26" t="s">
        <v>102</v>
      </c>
      <c r="D105" s="24" t="s">
        <v>103</v>
      </c>
    </row>
    <row r="106" spans="3:4" x14ac:dyDescent="0.25">
      <c r="C106" s="26" t="s">
        <v>104</v>
      </c>
      <c r="D106" s="24" t="s">
        <v>105</v>
      </c>
    </row>
  </sheetData>
  <mergeCells count="9">
    <mergeCell ref="C16:R16"/>
    <mergeCell ref="F18:R18"/>
    <mergeCell ref="C1:R1"/>
    <mergeCell ref="C2:R2"/>
    <mergeCell ref="C18:C19"/>
    <mergeCell ref="D18:D19"/>
    <mergeCell ref="E18:E19"/>
    <mergeCell ref="C11:R11"/>
    <mergeCell ref="C15:R15"/>
  </mergeCells>
  <pageMargins left="0.70866141732283505" right="0.70866141732283505" top="0.74803149606299202" bottom="0.74803149606299202" header="0.31496062992126" footer="0.31496062992126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2025-12-10T15:38:59Z</cp:lastPrinted>
  <dcterms:created xsi:type="dcterms:W3CDTF">2021-07-29T18:58:50Z</dcterms:created>
  <dcterms:modified xsi:type="dcterms:W3CDTF">2025-12-10T15:39:44Z</dcterms:modified>
  <cp:category/>
  <cp:contentStatus/>
</cp:coreProperties>
</file>