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A2443502-5EC2-4BE3-8C03-9F9CBF648F04}" xr6:coauthVersionLast="47" xr6:coauthVersionMax="47" xr10:uidLastSave="{00000000-0000-0000-0000-000000000000}"/>
  <bookViews>
    <workbookView xWindow="-120" yWindow="-120" windowWidth="29040" windowHeight="15720" tabRatio="842" xr2:uid="{C6BC25D7-86AC-4B46-BB95-04AA15B132EA}"/>
  </bookViews>
  <sheets>
    <sheet name="PRODUCCION ACCESO DE LA INFORMA" sheetId="13" r:id="rId1"/>
    <sheet name="R-8 -2024 (2)" sheetId="9" state="hidden" r:id="rId2"/>
    <sheet name="R-8 -2025" sheetId="4" state="hidden" r:id="rId3"/>
    <sheet name="67-B-2024" sheetId="7" state="hidden" r:id="rId4"/>
    <sheet name="67-B-2025" sheetId="5" state="hidden" r:id="rId5"/>
    <sheet name="72-A-2024" sheetId="6" state="hidden" r:id="rId6"/>
    <sheet name="72-A-2025" sheetId="8" state="hidden" r:id="rId7"/>
    <sheet name="R8 SDEC-DIC" sheetId="10" state="hidden" r:id="rId8"/>
  </sheets>
  <externalReferences>
    <externalReference r:id="rId9"/>
  </externalReferences>
  <definedNames>
    <definedName name="B">#REF!</definedName>
    <definedName name="BF">'[1]DETALLE 67-B'!#REF!</definedName>
    <definedName name="D">#REF!</definedName>
    <definedName name="GERENCIA_SANTO_DOMINGO_NORTE">[1]DATA!$H$2:$H$47</definedName>
    <definedName name="GERENCIAS">[1]DATA!#REF!</definedName>
    <definedName name="GERENCIAS_HOSP">[1]DATA!$AC$1:$AC$6</definedName>
    <definedName name="HOSPITALES">[1]DATA!#REF!</definedName>
    <definedName name="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3" l="1"/>
  <c r="C13" i="13"/>
  <c r="C12" i="13"/>
  <c r="B14" i="13" l="1"/>
  <c r="B13" i="13"/>
  <c r="B12" i="13"/>
  <c r="O62" i="10" l="1"/>
  <c r="N62" i="10"/>
  <c r="M62" i="10"/>
  <c r="L62" i="10"/>
  <c r="K62" i="10"/>
  <c r="J62" i="10"/>
  <c r="I43" i="10"/>
  <c r="I44" i="10" s="1"/>
  <c r="H43" i="10"/>
  <c r="H44" i="10" s="1"/>
  <c r="F43" i="10"/>
  <c r="E43" i="10"/>
  <c r="L42" i="10"/>
  <c r="K42" i="10"/>
  <c r="J42" i="10"/>
  <c r="M42" i="10" s="1"/>
  <c r="G42" i="10"/>
  <c r="L41" i="10"/>
  <c r="K41" i="10"/>
  <c r="J41" i="10"/>
  <c r="M41" i="10" s="1"/>
  <c r="G41" i="10"/>
  <c r="L40" i="10"/>
  <c r="K40" i="10"/>
  <c r="J40" i="10"/>
  <c r="M40" i="10" s="1"/>
  <c r="G40" i="10"/>
  <c r="M39" i="10"/>
  <c r="L39" i="10"/>
  <c r="K39" i="10"/>
  <c r="J39" i="10"/>
  <c r="G39" i="10"/>
  <c r="L38" i="10"/>
  <c r="K38" i="10"/>
  <c r="J38" i="10"/>
  <c r="G38" i="10"/>
  <c r="L37" i="10"/>
  <c r="K37" i="10"/>
  <c r="J37" i="10"/>
  <c r="M37" i="10" s="1"/>
  <c r="G37" i="10"/>
  <c r="L36" i="10"/>
  <c r="K36" i="10"/>
  <c r="J36" i="10"/>
  <c r="M36" i="10" s="1"/>
  <c r="G36" i="10"/>
  <c r="L35" i="10"/>
  <c r="K35" i="10"/>
  <c r="J35" i="10"/>
  <c r="G35" i="10"/>
  <c r="I34" i="10"/>
  <c r="H34" i="10"/>
  <c r="F34" i="10"/>
  <c r="F44" i="10" s="1"/>
  <c r="E34" i="10"/>
  <c r="E44" i="10" s="1"/>
  <c r="L33" i="10"/>
  <c r="K33" i="10"/>
  <c r="J33" i="10"/>
  <c r="G33" i="10"/>
  <c r="L32" i="10"/>
  <c r="K32" i="10"/>
  <c r="J32" i="10"/>
  <c r="G32" i="10"/>
  <c r="M32" i="10" s="1"/>
  <c r="L31" i="10"/>
  <c r="K31" i="10"/>
  <c r="J31" i="10"/>
  <c r="G31" i="10"/>
  <c r="L30" i="10"/>
  <c r="K30" i="10"/>
  <c r="J30" i="10"/>
  <c r="G30" i="10"/>
  <c r="M30" i="10" s="1"/>
  <c r="L29" i="10"/>
  <c r="K29" i="10"/>
  <c r="J29" i="10"/>
  <c r="M29" i="10" s="1"/>
  <c r="G29" i="10"/>
  <c r="L28" i="10"/>
  <c r="K28" i="10"/>
  <c r="J28" i="10"/>
  <c r="G28" i="10"/>
  <c r="L27" i="10"/>
  <c r="K27" i="10"/>
  <c r="J27" i="10"/>
  <c r="G27" i="10"/>
  <c r="L26" i="10"/>
  <c r="K26" i="10"/>
  <c r="J26" i="10"/>
  <c r="M26" i="10" s="1"/>
  <c r="G26" i="10"/>
  <c r="L25" i="10"/>
  <c r="K25" i="10"/>
  <c r="J25" i="10"/>
  <c r="G25" i="10"/>
  <c r="L24" i="10"/>
  <c r="K24" i="10"/>
  <c r="J24" i="10"/>
  <c r="G24" i="10"/>
  <c r="M24" i="10" s="1"/>
  <c r="G19" i="10"/>
  <c r="E19" i="10"/>
  <c r="I18" i="10"/>
  <c r="I17" i="10"/>
  <c r="I16" i="10"/>
  <c r="I15" i="10"/>
  <c r="I14" i="10"/>
  <c r="I13" i="10"/>
  <c r="I12" i="10"/>
  <c r="E37" i="8"/>
  <c r="O62" i="9"/>
  <c r="N62" i="9"/>
  <c r="M62" i="9"/>
  <c r="L62" i="9"/>
  <c r="K62" i="9"/>
  <c r="J62" i="9"/>
  <c r="I43" i="9"/>
  <c r="H43" i="9"/>
  <c r="F43" i="9"/>
  <c r="E43" i="9"/>
  <c r="L42" i="9"/>
  <c r="K42" i="9"/>
  <c r="J42" i="9"/>
  <c r="G42" i="9"/>
  <c r="M42" i="9" s="1"/>
  <c r="L41" i="9"/>
  <c r="K41" i="9"/>
  <c r="J41" i="9"/>
  <c r="G41" i="9"/>
  <c r="L40" i="9"/>
  <c r="K40" i="9"/>
  <c r="J40" i="9"/>
  <c r="G40" i="9"/>
  <c r="L39" i="9"/>
  <c r="K39" i="9"/>
  <c r="J39" i="9"/>
  <c r="G39" i="9"/>
  <c r="L38" i="9"/>
  <c r="K38" i="9"/>
  <c r="J38" i="9"/>
  <c r="G38" i="9"/>
  <c r="L37" i="9"/>
  <c r="K37" i="9"/>
  <c r="J37" i="9"/>
  <c r="G37" i="9"/>
  <c r="L36" i="9"/>
  <c r="K36" i="9"/>
  <c r="J36" i="9"/>
  <c r="G36" i="9"/>
  <c r="L35" i="9"/>
  <c r="K35" i="9"/>
  <c r="J35" i="9"/>
  <c r="G35" i="9"/>
  <c r="I34" i="9"/>
  <c r="I44" i="9" s="1"/>
  <c r="H34" i="9"/>
  <c r="H44" i="9" s="1"/>
  <c r="F34" i="9"/>
  <c r="F44" i="9" s="1"/>
  <c r="E34" i="9"/>
  <c r="E44" i="9" s="1"/>
  <c r="L33" i="9"/>
  <c r="K33" i="9"/>
  <c r="J33" i="9"/>
  <c r="M33" i="9" s="1"/>
  <c r="G33" i="9"/>
  <c r="L32" i="9"/>
  <c r="K32" i="9"/>
  <c r="J32" i="9"/>
  <c r="G32" i="9"/>
  <c r="L31" i="9"/>
  <c r="K31" i="9"/>
  <c r="J31" i="9"/>
  <c r="G31" i="9"/>
  <c r="L30" i="9"/>
  <c r="K30" i="9"/>
  <c r="J30" i="9"/>
  <c r="G30" i="9"/>
  <c r="L29" i="9"/>
  <c r="K29" i="9"/>
  <c r="J29" i="9"/>
  <c r="G29" i="9"/>
  <c r="L28" i="9"/>
  <c r="K28" i="9"/>
  <c r="J28" i="9"/>
  <c r="G28" i="9"/>
  <c r="M28" i="9" s="1"/>
  <c r="L27" i="9"/>
  <c r="K27" i="9"/>
  <c r="J27" i="9"/>
  <c r="G27" i="9"/>
  <c r="L26" i="9"/>
  <c r="K26" i="9"/>
  <c r="J26" i="9"/>
  <c r="G26" i="9"/>
  <c r="L25" i="9"/>
  <c r="K25" i="9"/>
  <c r="J25" i="9"/>
  <c r="G25" i="9"/>
  <c r="L24" i="9"/>
  <c r="K24" i="9"/>
  <c r="J24" i="9"/>
  <c r="G24" i="9"/>
  <c r="G19" i="9"/>
  <c r="E19" i="9"/>
  <c r="I18" i="9"/>
  <c r="I17" i="9"/>
  <c r="I16" i="9"/>
  <c r="I15" i="9"/>
  <c r="I14" i="9"/>
  <c r="I13" i="9"/>
  <c r="I12" i="9"/>
  <c r="O60" i="8"/>
  <c r="N60" i="8"/>
  <c r="M60" i="8"/>
  <c r="L60" i="8"/>
  <c r="K60" i="8"/>
  <c r="J60" i="8"/>
  <c r="I60" i="8"/>
  <c r="H60" i="8"/>
  <c r="G60" i="8"/>
  <c r="F60" i="8"/>
  <c r="E60" i="8"/>
  <c r="D60" i="8"/>
  <c r="I37" i="8"/>
  <c r="H37" i="8"/>
  <c r="G37" i="8"/>
  <c r="F37" i="8"/>
  <c r="E38" i="8"/>
  <c r="D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L29" i="8" s="1"/>
  <c r="I23" i="8"/>
  <c r="H23" i="8"/>
  <c r="G23" i="8"/>
  <c r="F23" i="8"/>
  <c r="E23" i="8"/>
  <c r="D23" i="8"/>
  <c r="K22" i="8"/>
  <c r="J22" i="8"/>
  <c r="L22" i="8" s="1"/>
  <c r="K21" i="8"/>
  <c r="J21" i="8"/>
  <c r="L21" i="8" s="1"/>
  <c r="K20" i="8"/>
  <c r="J20" i="8"/>
  <c r="K19" i="8"/>
  <c r="J19" i="8"/>
  <c r="K18" i="8"/>
  <c r="J18" i="8"/>
  <c r="L18" i="8" s="1"/>
  <c r="K17" i="8"/>
  <c r="J17" i="8"/>
  <c r="K16" i="8"/>
  <c r="J16" i="8"/>
  <c r="K15" i="8"/>
  <c r="J15" i="8"/>
  <c r="K14" i="8"/>
  <c r="J14" i="8"/>
  <c r="K13" i="8"/>
  <c r="J13" i="8"/>
  <c r="C39" i="7"/>
  <c r="B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O60" i="6"/>
  <c r="N60" i="6"/>
  <c r="M60" i="6"/>
  <c r="L60" i="6"/>
  <c r="K60" i="6"/>
  <c r="J60" i="6"/>
  <c r="I60" i="6"/>
  <c r="H60" i="6"/>
  <c r="G60" i="6"/>
  <c r="F60" i="6"/>
  <c r="E60" i="6"/>
  <c r="D60" i="6"/>
  <c r="I37" i="6"/>
  <c r="H37" i="6"/>
  <c r="G37" i="6"/>
  <c r="F37" i="6"/>
  <c r="E37" i="6"/>
  <c r="D37" i="6"/>
  <c r="K36" i="6"/>
  <c r="J36" i="6"/>
  <c r="L36" i="6" s="1"/>
  <c r="K35" i="6"/>
  <c r="J35" i="6"/>
  <c r="K34" i="6"/>
  <c r="J34" i="6"/>
  <c r="K33" i="6"/>
  <c r="J33" i="6"/>
  <c r="K32" i="6"/>
  <c r="J32" i="6"/>
  <c r="L32" i="6" s="1"/>
  <c r="K31" i="6"/>
  <c r="J31" i="6"/>
  <c r="K30" i="6"/>
  <c r="J30" i="6"/>
  <c r="L30" i="6" s="1"/>
  <c r="K29" i="6"/>
  <c r="J29" i="6"/>
  <c r="I23" i="6"/>
  <c r="H23" i="6"/>
  <c r="G23" i="6"/>
  <c r="F23" i="6"/>
  <c r="E23" i="6"/>
  <c r="D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C39" i="5"/>
  <c r="B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O62" i="4"/>
  <c r="N62" i="4"/>
  <c r="M62" i="4"/>
  <c r="L62" i="4"/>
  <c r="K62" i="4"/>
  <c r="J62" i="4"/>
  <c r="I43" i="4"/>
  <c r="H43" i="4"/>
  <c r="H44" i="4" s="1"/>
  <c r="F43" i="4"/>
  <c r="E43" i="4"/>
  <c r="L42" i="4"/>
  <c r="K42" i="4"/>
  <c r="J42" i="4"/>
  <c r="G42" i="4"/>
  <c r="L41" i="4"/>
  <c r="K41" i="4"/>
  <c r="J41" i="4"/>
  <c r="G41" i="4"/>
  <c r="L40" i="4"/>
  <c r="K40" i="4"/>
  <c r="J40" i="4"/>
  <c r="G40" i="4"/>
  <c r="L39" i="4"/>
  <c r="K39" i="4"/>
  <c r="J39" i="4"/>
  <c r="G39" i="4"/>
  <c r="L38" i="4"/>
  <c r="K38" i="4"/>
  <c r="J38" i="4"/>
  <c r="G38" i="4"/>
  <c r="M38" i="4" s="1"/>
  <c r="M37" i="4"/>
  <c r="L37" i="4"/>
  <c r="K37" i="4"/>
  <c r="J37" i="4"/>
  <c r="G37" i="4"/>
  <c r="L36" i="4"/>
  <c r="K36" i="4"/>
  <c r="J36" i="4"/>
  <c r="G36" i="4"/>
  <c r="L35" i="4"/>
  <c r="K35" i="4"/>
  <c r="J35" i="4"/>
  <c r="G35" i="4"/>
  <c r="I34" i="4"/>
  <c r="H34" i="4"/>
  <c r="F34" i="4"/>
  <c r="E34" i="4"/>
  <c r="L33" i="4"/>
  <c r="K33" i="4"/>
  <c r="J33" i="4"/>
  <c r="G33" i="4"/>
  <c r="L32" i="4"/>
  <c r="K32" i="4"/>
  <c r="J32" i="4"/>
  <c r="G32" i="4"/>
  <c r="L31" i="4"/>
  <c r="K31" i="4"/>
  <c r="J31" i="4"/>
  <c r="G31" i="4"/>
  <c r="L30" i="4"/>
  <c r="K30" i="4"/>
  <c r="J30" i="4"/>
  <c r="G30" i="4"/>
  <c r="L29" i="4"/>
  <c r="K29" i="4"/>
  <c r="J29" i="4"/>
  <c r="G29" i="4"/>
  <c r="L28" i="4"/>
  <c r="K28" i="4"/>
  <c r="J28" i="4"/>
  <c r="G28" i="4"/>
  <c r="L27" i="4"/>
  <c r="K27" i="4"/>
  <c r="J27" i="4"/>
  <c r="G27" i="4"/>
  <c r="L26" i="4"/>
  <c r="K26" i="4"/>
  <c r="J26" i="4"/>
  <c r="G26" i="4"/>
  <c r="L25" i="4"/>
  <c r="K25" i="4"/>
  <c r="J25" i="4"/>
  <c r="G25" i="4"/>
  <c r="L24" i="4"/>
  <c r="K24" i="4"/>
  <c r="J24" i="4"/>
  <c r="G24" i="4"/>
  <c r="I18" i="4"/>
  <c r="I17" i="4"/>
  <c r="I16" i="4"/>
  <c r="I15" i="4"/>
  <c r="I14" i="4"/>
  <c r="I13" i="4"/>
  <c r="G19" i="4"/>
  <c r="E19" i="4"/>
  <c r="I19" i="10" l="1"/>
  <c r="M38" i="10"/>
  <c r="J43" i="10"/>
  <c r="L43" i="10"/>
  <c r="G43" i="10"/>
  <c r="G44" i="10" s="1"/>
  <c r="K43" i="10"/>
  <c r="K44" i="10" s="1"/>
  <c r="M33" i="10"/>
  <c r="J34" i="10"/>
  <c r="J44" i="10" s="1"/>
  <c r="M31" i="10"/>
  <c r="M27" i="10"/>
  <c r="L34" i="10"/>
  <c r="L44" i="10" s="1"/>
  <c r="K34" i="10"/>
  <c r="G34" i="10"/>
  <c r="M25" i="10"/>
  <c r="M28" i="10"/>
  <c r="M35" i="10"/>
  <c r="M43" i="10" s="1"/>
  <c r="M41" i="4"/>
  <c r="M39" i="4"/>
  <c r="M42" i="4"/>
  <c r="M40" i="4"/>
  <c r="J43" i="4"/>
  <c r="M36" i="4"/>
  <c r="L43" i="4"/>
  <c r="G43" i="4"/>
  <c r="K43" i="4"/>
  <c r="I44" i="4"/>
  <c r="M33" i="4"/>
  <c r="M31" i="4"/>
  <c r="M30" i="4"/>
  <c r="M28" i="4"/>
  <c r="J34" i="4"/>
  <c r="M27" i="4"/>
  <c r="M26" i="4"/>
  <c r="M24" i="4"/>
  <c r="M29" i="4"/>
  <c r="L34" i="4"/>
  <c r="F44" i="4"/>
  <c r="M32" i="4"/>
  <c r="K34" i="4"/>
  <c r="M25" i="4"/>
  <c r="G34" i="4"/>
  <c r="E44" i="4"/>
  <c r="M37" i="9"/>
  <c r="L43" i="9"/>
  <c r="M41" i="9"/>
  <c r="M40" i="9"/>
  <c r="M39" i="9"/>
  <c r="M38" i="9"/>
  <c r="G43" i="9"/>
  <c r="M36" i="9"/>
  <c r="K43" i="9"/>
  <c r="M35" i="9"/>
  <c r="M26" i="9"/>
  <c r="L34" i="9"/>
  <c r="M25" i="9"/>
  <c r="M32" i="9"/>
  <c r="M31" i="9"/>
  <c r="M30" i="9"/>
  <c r="M29" i="9"/>
  <c r="G34" i="9"/>
  <c r="M27" i="9"/>
  <c r="K34" i="9"/>
  <c r="M24" i="9"/>
  <c r="I19" i="9"/>
  <c r="L34" i="8"/>
  <c r="L36" i="8"/>
  <c r="L33" i="8"/>
  <c r="L32" i="8"/>
  <c r="L35" i="8"/>
  <c r="L31" i="8"/>
  <c r="L30" i="8"/>
  <c r="D38" i="8"/>
  <c r="I38" i="8"/>
  <c r="H38" i="8"/>
  <c r="L15" i="8"/>
  <c r="L17" i="8"/>
  <c r="F38" i="8"/>
  <c r="L14" i="8"/>
  <c r="G38" i="8"/>
  <c r="K23" i="8"/>
  <c r="L20" i="8"/>
  <c r="L19" i="8"/>
  <c r="J23" i="8"/>
  <c r="L16" i="8"/>
  <c r="I38" i="6"/>
  <c r="K37" i="6"/>
  <c r="L34" i="6"/>
  <c r="L35" i="6"/>
  <c r="L33" i="6"/>
  <c r="J37" i="6"/>
  <c r="L29" i="6"/>
  <c r="H38" i="6"/>
  <c r="G38" i="6"/>
  <c r="F38" i="6"/>
  <c r="L19" i="6"/>
  <c r="L17" i="6"/>
  <c r="L15" i="6"/>
  <c r="E38" i="6"/>
  <c r="L22" i="6"/>
  <c r="L21" i="6"/>
  <c r="L20" i="6"/>
  <c r="L18" i="6"/>
  <c r="L16" i="6"/>
  <c r="J23" i="6"/>
  <c r="L14" i="6"/>
  <c r="D39" i="7"/>
  <c r="D41" i="7" s="1"/>
  <c r="J34" i="9"/>
  <c r="J43" i="9"/>
  <c r="J37" i="8"/>
  <c r="K37" i="8"/>
  <c r="L13" i="8"/>
  <c r="D39" i="5"/>
  <c r="D41" i="5" s="1"/>
  <c r="L13" i="6"/>
  <c r="D38" i="6"/>
  <c r="K23" i="6"/>
  <c r="L31" i="6"/>
  <c r="J44" i="4"/>
  <c r="M35" i="4"/>
  <c r="I12" i="4"/>
  <c r="I19" i="4" s="1"/>
  <c r="M34" i="10" l="1"/>
  <c r="M44" i="10"/>
  <c r="M43" i="4"/>
  <c r="L44" i="4"/>
  <c r="G44" i="4"/>
  <c r="K44" i="4"/>
  <c r="M34" i="4"/>
  <c r="L44" i="9"/>
  <c r="M43" i="9"/>
  <c r="G44" i="9"/>
  <c r="K44" i="9"/>
  <c r="J44" i="9"/>
  <c r="M34" i="9"/>
  <c r="L37" i="8"/>
  <c r="K38" i="8"/>
  <c r="L23" i="8"/>
  <c r="J38" i="8"/>
  <c r="K38" i="6"/>
  <c r="J38" i="6"/>
  <c r="L37" i="6"/>
  <c r="L23" i="6"/>
  <c r="M44" i="4" l="1"/>
  <c r="M44" i="9"/>
  <c r="L38" i="8"/>
  <c r="L38" i="6"/>
</calcChain>
</file>

<file path=xl/sharedStrings.xml><?xml version="1.0" encoding="utf-8"?>
<sst xmlns="http://schemas.openxmlformats.org/spreadsheetml/2006/main" count="979" uniqueCount="251">
  <si>
    <t>dginformacion@sns.gob.do</t>
  </si>
  <si>
    <t xml:space="preserve">                                                INFORME MENSUAL DE LOS CENTROS RURALES</t>
  </si>
  <si>
    <t>GERENCIA:</t>
  </si>
  <si>
    <t>FECHA</t>
  </si>
  <si>
    <t>No. De pacientes atendidos con enfermedades cronicas</t>
  </si>
  <si>
    <t>Metodos de Plamificacion</t>
  </si>
  <si>
    <t>R-8</t>
  </si>
  <si>
    <t>MES</t>
  </si>
  <si>
    <t>Pildoras (Ciclos)</t>
  </si>
  <si>
    <t>CONSOLIDADO</t>
  </si>
  <si>
    <t>DIGITADOS</t>
  </si>
  <si>
    <t>Enfermedades de Salud Mental</t>
  </si>
  <si>
    <t>Minipildoras (Ciclos)</t>
  </si>
  <si>
    <t>Hipertension Arterial</t>
  </si>
  <si>
    <t>Ovulos/Tabletas (Unidad)</t>
  </si>
  <si>
    <t>ATENCION MEDICA</t>
  </si>
  <si>
    <t>TB Pulmonar</t>
  </si>
  <si>
    <t>Condos (Unidad)</t>
  </si>
  <si>
    <t>ACTIVIDADES REALIZADAS</t>
  </si>
  <si>
    <t>POR MEDICO</t>
  </si>
  <si>
    <t>POR ENFERMERIA</t>
  </si>
  <si>
    <t>TOTAL</t>
  </si>
  <si>
    <t>Diabetes</t>
  </si>
  <si>
    <t>DIU (Unidad)</t>
  </si>
  <si>
    <t>PRIMERA CONSULTA</t>
  </si>
  <si>
    <t>Cardiopatias</t>
  </si>
  <si>
    <t>Vasectomia</t>
  </si>
  <si>
    <t>CONSULTAS SUB SECUENTES</t>
  </si>
  <si>
    <t>Cancer de Mama</t>
  </si>
  <si>
    <t>NORPLANT (Set)</t>
  </si>
  <si>
    <t>No. DE EMERGENCIAS</t>
  </si>
  <si>
    <t>Artristi</t>
  </si>
  <si>
    <t>Ritmo</t>
  </si>
  <si>
    <t>No. DE REFERIMIENTOS</t>
  </si>
  <si>
    <t>Epilepsia</t>
  </si>
  <si>
    <t>Inyectable (Frascos)</t>
  </si>
  <si>
    <t>No. CURACIONES</t>
  </si>
  <si>
    <t>Cancer de Cervix</t>
  </si>
  <si>
    <t>Otros</t>
  </si>
  <si>
    <t>No. HIDRATACIONES</t>
  </si>
  <si>
    <t>Asma</t>
  </si>
  <si>
    <t>No. DE INYECCIONES</t>
  </si>
  <si>
    <t>Cancer de Prostata</t>
  </si>
  <si>
    <t>Otras Enfermedades Cronicas</t>
  </si>
  <si>
    <t>MATERNO INFANTIL</t>
  </si>
  <si>
    <t>CONSULTA A:</t>
  </si>
  <si>
    <t>Por Médicos</t>
  </si>
  <si>
    <t xml:space="preserve">Por enfermería </t>
  </si>
  <si>
    <t xml:space="preserve">TOTAL </t>
  </si>
  <si>
    <t xml:space="preserve">GRAN TOTAL </t>
  </si>
  <si>
    <t>OBSERVACIONES CANT</t>
  </si>
  <si>
    <t>SANEAMIENTO BASICO</t>
  </si>
  <si>
    <t xml:space="preserve">1ra  vez en el año </t>
  </si>
  <si>
    <t xml:space="preserve">Subsecuente en el año </t>
  </si>
  <si>
    <t>SUB TOTAL</t>
  </si>
  <si>
    <t>Letrinas Reparadas</t>
  </si>
  <si>
    <t xml:space="preserve">&lt; 1 año </t>
  </si>
  <si>
    <t>SANOS</t>
  </si>
  <si>
    <t>Mordedura de Animales</t>
  </si>
  <si>
    <t>ENFERMOS</t>
  </si>
  <si>
    <t>Basureros Eliminados</t>
  </si>
  <si>
    <t xml:space="preserve">1-4 años </t>
  </si>
  <si>
    <t>Letrinas Nuevas Instaladas</t>
  </si>
  <si>
    <t xml:space="preserve">5-9 años </t>
  </si>
  <si>
    <t>10-14 AÑOS</t>
  </si>
  <si>
    <t xml:space="preserve">15-19 AÑOS </t>
  </si>
  <si>
    <t xml:space="preserve">SUB-TOTAL </t>
  </si>
  <si>
    <t xml:space="preserve">Embarzo </t>
  </si>
  <si>
    <t xml:space="preserve">Sanos </t>
  </si>
  <si>
    <t xml:space="preserve">Enfermos </t>
  </si>
  <si>
    <t xml:space="preserve">Embarazos Adolecentes </t>
  </si>
  <si>
    <t xml:space="preserve">Puerperio </t>
  </si>
  <si>
    <t xml:space="preserve">Aceptantes Planificacion familiar </t>
  </si>
  <si>
    <t xml:space="preserve">Total general </t>
  </si>
  <si>
    <t>DATOS VARIOS</t>
  </si>
  <si>
    <t>No. DE CHARLAS ACERCA DE:</t>
  </si>
  <si>
    <t>No. MATERIAL DISTRIBUIDO POR TIPO</t>
  </si>
  <si>
    <t>PARTICIPANTES POR TIPO DE PROFESIONAL</t>
  </si>
  <si>
    <t>VISITAS DOMOCILIARIAS POR</t>
  </si>
  <si>
    <t>PLANIFICACION FAMILIAR</t>
  </si>
  <si>
    <t>FOLLETOS</t>
  </si>
  <si>
    <t>MEDICO</t>
  </si>
  <si>
    <t xml:space="preserve">EMBARAZOS </t>
  </si>
  <si>
    <t>AFICHES</t>
  </si>
  <si>
    <t>ENFERMERA</t>
  </si>
  <si>
    <t>PREVENCION DE ETS/SIDA</t>
  </si>
  <si>
    <t>BROCHURES</t>
  </si>
  <si>
    <t>SUPERVISOR</t>
  </si>
  <si>
    <t>PREVENCION CANCER CERVICO UTERINO Y MAMARIO</t>
  </si>
  <si>
    <t>OTROS</t>
  </si>
  <si>
    <t>OTROS, PROMEDIOS</t>
  </si>
  <si>
    <t>PREVENCION CANCER PROSTATA</t>
  </si>
  <si>
    <t>LACTANCIA MATERNA</t>
  </si>
  <si>
    <t>IRA, EDA, URO</t>
  </si>
  <si>
    <t>OTRAS</t>
  </si>
  <si>
    <t>OTROS DATOS</t>
  </si>
  <si>
    <t>MUESTRAS TOMADAS</t>
  </si>
  <si>
    <t>METODO DE PLANIFICACION</t>
  </si>
  <si>
    <t>DESNUTRIDOS</t>
  </si>
  <si>
    <t>No. GOTAS GRUESAS</t>
  </si>
  <si>
    <t>EDADES</t>
  </si>
  <si>
    <t>1ER GRADO</t>
  </si>
  <si>
    <t>2DO. GRADO</t>
  </si>
  <si>
    <t>3ER. GRADO</t>
  </si>
  <si>
    <t xml:space="preserve">ORINAS </t>
  </si>
  <si>
    <t>MINI PILDORAS CICLOS</t>
  </si>
  <si>
    <t>SEXO</t>
  </si>
  <si>
    <t>F</t>
  </si>
  <si>
    <t>M</t>
  </si>
  <si>
    <t>COPROLOGICOS</t>
  </si>
  <si>
    <t>OVULOS/TABLETAS VAG UNID</t>
  </si>
  <si>
    <r>
      <rPr>
        <sz val="8"/>
        <color theme="1"/>
        <rFont val="Arial"/>
        <family val="2"/>
      </rPr>
      <t>&lt;</t>
    </r>
    <r>
      <rPr>
        <sz val="8"/>
        <color theme="1"/>
        <rFont val="Calibri"/>
        <family val="2"/>
      </rPr>
      <t>1 AÑO</t>
    </r>
  </si>
  <si>
    <t>EMOGRAMAS</t>
  </si>
  <si>
    <t>CONDON UNIDAD</t>
  </si>
  <si>
    <t>1 A 4 ANOS</t>
  </si>
  <si>
    <t>ESPUTOS</t>
  </si>
  <si>
    <t>DIU UNIDAD</t>
  </si>
  <si>
    <t>5 A 14 AÑOS</t>
  </si>
  <si>
    <t>V.D.R.L</t>
  </si>
  <si>
    <t>NORPLAN SET</t>
  </si>
  <si>
    <t>RECETAS DESPACHADAS</t>
  </si>
  <si>
    <t>INYECTABLE FRASCOS</t>
  </si>
  <si>
    <t>FORMULAS DESPACHADAS</t>
  </si>
  <si>
    <t>67-B</t>
  </si>
  <si>
    <t>FECHA:</t>
  </si>
  <si>
    <t>INFORME DEL MES</t>
  </si>
  <si>
    <t>Condon (Unidad)</t>
  </si>
  <si>
    <t>CONSOLIDADO:</t>
  </si>
  <si>
    <t>MENSUAL</t>
  </si>
  <si>
    <t>CONSULTA DE PACIENTES ENFERMOS</t>
  </si>
  <si>
    <t xml:space="preserve">ATENCIONES DE SALUD A PACIENTES EXTRANJEROS </t>
  </si>
  <si>
    <t>SERVICIO DE:</t>
  </si>
  <si>
    <t xml:space="preserve">Primera vez en el año </t>
  </si>
  <si>
    <t>Subsecuentes</t>
  </si>
  <si>
    <t>Total</t>
  </si>
  <si>
    <t>NUMERO TOTAL DE :</t>
  </si>
  <si>
    <t>No:</t>
  </si>
  <si>
    <t>Medicina General</t>
  </si>
  <si>
    <t>Consulta</t>
  </si>
  <si>
    <t>Pediatría</t>
  </si>
  <si>
    <t>Referimientos</t>
  </si>
  <si>
    <t>Obstetricia</t>
  </si>
  <si>
    <t>Emergencias</t>
  </si>
  <si>
    <t>Ginecología</t>
  </si>
  <si>
    <t>Analisis Clinicos</t>
  </si>
  <si>
    <t>Medicina Interna</t>
  </si>
  <si>
    <t>Dosis de vacuna Aplicada</t>
  </si>
  <si>
    <t>Cardiología</t>
  </si>
  <si>
    <t>Controles de Embarazos</t>
  </si>
  <si>
    <t>Venerologia</t>
  </si>
  <si>
    <t>Gastroenteorología</t>
  </si>
  <si>
    <t>No. De Muestras Tomadas para Enviar al Laboratorio fuera del Centro</t>
  </si>
  <si>
    <t>Dermatología</t>
  </si>
  <si>
    <t>Endocrinologia</t>
  </si>
  <si>
    <t>OTRAS ACTIVIDADES</t>
  </si>
  <si>
    <t>TOTALES</t>
  </si>
  <si>
    <t>No. Gotas Gruesas</t>
  </si>
  <si>
    <t>Neumología</t>
  </si>
  <si>
    <t>Orinas</t>
  </si>
  <si>
    <t>Salud Mental</t>
  </si>
  <si>
    <t>Hidrataciones Orales</t>
  </si>
  <si>
    <t>Glicemia</t>
  </si>
  <si>
    <t>Neurología</t>
  </si>
  <si>
    <t>Radiografia</t>
  </si>
  <si>
    <t>Coprologico</t>
  </si>
  <si>
    <t>Nefrología</t>
  </si>
  <si>
    <t>Receta Despachadas</t>
  </si>
  <si>
    <t>Hemograma</t>
  </si>
  <si>
    <t>Cirugía General</t>
  </si>
  <si>
    <t>Cirugia Menor</t>
  </si>
  <si>
    <t xml:space="preserve">Esputo </t>
  </si>
  <si>
    <t>Ortopedia</t>
  </si>
  <si>
    <t>Inyecciones</t>
  </si>
  <si>
    <t>V.D.R.L.</t>
  </si>
  <si>
    <t>Odontología</t>
  </si>
  <si>
    <t>Electrocardiograma</t>
  </si>
  <si>
    <t>Muestra de Agua</t>
  </si>
  <si>
    <t>Urología</t>
  </si>
  <si>
    <t>Sonografia</t>
  </si>
  <si>
    <t>Otras</t>
  </si>
  <si>
    <t>Oftalmología</t>
  </si>
  <si>
    <t>Curaciones</t>
  </si>
  <si>
    <t>Otorrino</t>
  </si>
  <si>
    <t>Pruebas de Lab.del Centro</t>
  </si>
  <si>
    <t>Maxilo-facial</t>
  </si>
  <si>
    <t xml:space="preserve">Otras  </t>
  </si>
  <si>
    <t>Fisiatria</t>
  </si>
  <si>
    <t>Cirugia Plastico</t>
  </si>
  <si>
    <t>Neurocirugía</t>
  </si>
  <si>
    <t>Otras cons</t>
  </si>
  <si>
    <t>Total de CONS:</t>
  </si>
  <si>
    <t>EMERGENCIA</t>
  </si>
  <si>
    <t>total de consultas + emergencia</t>
  </si>
  <si>
    <t>72-A</t>
  </si>
  <si>
    <t>MES:</t>
  </si>
  <si>
    <t xml:space="preserve">Grupo de edades  atencion de niños sanos (0 a 19 años)         </t>
  </si>
  <si>
    <t xml:space="preserve">General </t>
  </si>
  <si>
    <t xml:space="preserve">Por medico Pediatra </t>
  </si>
  <si>
    <t xml:space="preserve">Por enfermeria </t>
  </si>
  <si>
    <t xml:space="preserve">No. De Embarazadas Adolecentes en Control </t>
  </si>
  <si>
    <t>Consultas y controles a la madre por :</t>
  </si>
  <si>
    <t xml:space="preserve"> </t>
  </si>
  <si>
    <t xml:space="preserve">ACTIVIDADES DE EDUCACION EN LA SALUD </t>
  </si>
  <si>
    <t xml:space="preserve">No. Total de papanicolao         </t>
  </si>
  <si>
    <t xml:space="preserve">ACCIONES EDUCATIVAS </t>
  </si>
  <si>
    <t xml:space="preserve">MEDICO </t>
  </si>
  <si>
    <t>ENFERMERIA</t>
  </si>
  <si>
    <t xml:space="preserve">OTRO PERSONAL </t>
  </si>
  <si>
    <t>NO. DE ACCIONES</t>
  </si>
  <si>
    <t xml:space="preserve">NO. DE PARTICIPANTES </t>
  </si>
  <si>
    <t xml:space="preserve">Formacion Clubes de Madres </t>
  </si>
  <si>
    <t xml:space="preserve">Charlas Educativas </t>
  </si>
  <si>
    <t xml:space="preserve">Visitas Domiciliarias </t>
  </si>
  <si>
    <t xml:space="preserve">Actividades de Promocion </t>
  </si>
  <si>
    <t xml:space="preserve">Entrevistas </t>
  </si>
  <si>
    <t xml:space="preserve">Reuniones </t>
  </si>
  <si>
    <t xml:space="preserve">   PROGRAMA  DE VIGILANCIA NUTRICIONAL </t>
  </si>
  <si>
    <t xml:space="preserve">GRUPO DE EDADES </t>
  </si>
  <si>
    <t xml:space="preserve">ESTADO NUTRICIONAL </t>
  </si>
  <si>
    <t xml:space="preserve">NORMAL </t>
  </si>
  <si>
    <t xml:space="preserve">SOBREPESO </t>
  </si>
  <si>
    <t xml:space="preserve">DESNUTRICION </t>
  </si>
  <si>
    <t xml:space="preserve">RECUPERACION </t>
  </si>
  <si>
    <t>LEVE</t>
  </si>
  <si>
    <t xml:space="preserve">MODERADO </t>
  </si>
  <si>
    <t xml:space="preserve">SEVERO </t>
  </si>
  <si>
    <t xml:space="preserve">Menos de 1 año </t>
  </si>
  <si>
    <t xml:space="preserve">1 a 4 años </t>
  </si>
  <si>
    <t xml:space="preserve">5 a  14 años </t>
  </si>
  <si>
    <t>PILDORAS CICLOS</t>
  </si>
  <si>
    <t xml:space="preserve"> PRODUCCION DICIEMBRE 2024</t>
  </si>
  <si>
    <t xml:space="preserve"> PRODUCCION DICIEMBRE 2025</t>
  </si>
  <si>
    <t>GERENCIA SANTO DGO. ESTE CENTRO DIC.</t>
  </si>
  <si>
    <t>OCTUBRE</t>
  </si>
  <si>
    <t>NOVIEMBRE</t>
  </si>
  <si>
    <t>DICIEMBRE</t>
  </si>
  <si>
    <t>GESTION DE INFORMACION DEL SRSM</t>
  </si>
  <si>
    <t>PRODUCCION PRIMER NIVEL</t>
  </si>
  <si>
    <t>Producción de servicios</t>
  </si>
  <si>
    <t>Consultas Primera Vez</t>
  </si>
  <si>
    <t>Consultas Subsecuente</t>
  </si>
  <si>
    <t>PRODUCCION CEAS</t>
  </si>
  <si>
    <t>Consultas</t>
  </si>
  <si>
    <t>Pruebas de Laboratorio</t>
  </si>
  <si>
    <t>Pruebas de Imagenes</t>
  </si>
  <si>
    <t>Hospitalizaciones</t>
  </si>
  <si>
    <t>Procedimientos quirúrgicos</t>
  </si>
  <si>
    <t>Referido a otro EESS</t>
  </si>
  <si>
    <t>Partos</t>
  </si>
  <si>
    <t>PRODUCCION DE SERVICIOS CUARTO TRIMESTRE 2025</t>
  </si>
  <si>
    <t>REPOSITORIO SNS/SRSM.4to.TRIMESTRE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</si>
</sst>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Arial"/>
      <family val="2"/>
    </font>
    <font>
      <b/>
      <sz val="20"/>
      <color rgb="FF1B6501"/>
      <name val="Calibri"/>
      <family val="2"/>
      <scheme val="minor"/>
    </font>
    <font>
      <b/>
      <sz val="11"/>
      <color rgb="FF0000A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FF0000"/>
      <name val="Arial Black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25"/>
      <color theme="1"/>
      <name val="Algerian"/>
      <family val="5"/>
    </font>
    <font>
      <b/>
      <sz val="9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FF"/>
      <name val="Calibri"/>
      <family val="2"/>
      <scheme val="minor"/>
    </font>
    <font>
      <sz val="11"/>
      <name val="Calibri"/>
      <family val="2"/>
      <scheme val="minor"/>
    </font>
    <font>
      <sz val="26"/>
      <color rgb="FF7030A0"/>
      <name val="Arial Black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sz val="11"/>
      <color rgb="FF006600"/>
      <name val="Calibri"/>
      <family val="2"/>
      <scheme val="minor"/>
    </font>
    <font>
      <b/>
      <sz val="11"/>
      <color rgb="FF050ACD"/>
      <name val="Calibri"/>
      <family val="2"/>
      <scheme val="minor"/>
    </font>
    <font>
      <u/>
      <sz val="11"/>
      <color rgb="FF0000DA"/>
      <name val="Calibri"/>
      <family val="2"/>
      <scheme val="minor"/>
    </font>
    <font>
      <sz val="9"/>
      <color theme="1"/>
      <name val="Adobe Arabic"/>
      <family val="1"/>
    </font>
    <font>
      <sz val="11"/>
      <color rgb="FF050ACD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i/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rgb="FF0000DA"/>
      <name val="Arial"/>
      <family val="2"/>
    </font>
    <font>
      <b/>
      <sz val="24"/>
      <color theme="0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b/>
      <sz val="24"/>
      <color rgb="FF00B0F0"/>
      <name val="Arial"/>
      <family val="2"/>
    </font>
    <font>
      <b/>
      <sz val="11"/>
      <color theme="1"/>
      <name val="Arial"/>
      <family val="2"/>
    </font>
    <font>
      <sz val="8"/>
      <color theme="0"/>
      <name val="Arial"/>
      <family val="2"/>
    </font>
    <font>
      <sz val="9"/>
      <color rgb="FF0000FF"/>
      <name val="Arial"/>
      <family val="2"/>
    </font>
    <font>
      <sz val="9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 tint="-4.9989318521683403E-2"/>
      <name val="Calibri"/>
      <family val="2"/>
      <scheme val="minor"/>
    </font>
    <font>
      <sz val="11"/>
      <color rgb="FF105979"/>
      <name val="Calibri"/>
      <family val="2"/>
    </font>
    <font>
      <b/>
      <sz val="10"/>
      <color rgb="FF105979"/>
      <name val="Calibri"/>
      <family val="2"/>
    </font>
    <font>
      <b/>
      <sz val="11"/>
      <color rgb="FF105979"/>
      <name val="Calibri"/>
      <family val="2"/>
    </font>
    <font>
      <sz val="11"/>
      <color rgb="FF2E75B5"/>
      <name val="Arial Black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8"/>
      <color rgb="FF105979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gradientFill type="path" left="0.5" right="0.5" top="0.5" bottom="0.5">
        <stop position="0">
          <color theme="4" tint="0.40000610370189521"/>
        </stop>
        <stop position="1">
          <color theme="4"/>
        </stop>
      </gradientFill>
    </fill>
    <fill>
      <gradientFill type="path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9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-0.249977111117893"/>
        <bgColor indexed="64"/>
      </patternFill>
    </fill>
    <fill>
      <gradientFill degree="135">
        <stop position="0">
          <color theme="0"/>
        </stop>
        <stop position="1">
          <color theme="4"/>
        </stop>
      </gradientFill>
    </fill>
    <fill>
      <gradientFill>
        <stop position="0">
          <color theme="0"/>
        </stop>
        <stop position="1">
          <color theme="4"/>
        </stop>
      </gradientFill>
    </fill>
    <fill>
      <patternFill patternType="solid">
        <fgColor theme="0"/>
        <bgColor auto="1"/>
      </patternFill>
    </fill>
    <fill>
      <patternFill patternType="solid">
        <fgColor rgb="FF105979"/>
        <bgColor rgb="FF105979"/>
      </patternFill>
    </fill>
    <fill>
      <patternFill patternType="solid">
        <fgColor theme="0"/>
        <bgColor theme="0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105979"/>
      </bottom>
      <diagonal/>
    </border>
    <border>
      <left/>
      <right/>
      <top/>
      <bottom style="thin">
        <color theme="0"/>
      </bottom>
      <diagonal/>
    </border>
    <border>
      <left style="thin">
        <color rgb="FF105979"/>
      </left>
      <right style="thin">
        <color rgb="FF105979"/>
      </right>
      <top style="thin">
        <color rgb="FF105979"/>
      </top>
      <bottom style="thin">
        <color rgb="FF105979"/>
      </bottom>
      <diagonal/>
    </border>
    <border>
      <left/>
      <right/>
      <top/>
      <bottom style="thin">
        <color rgb="FFB4C6E7"/>
      </bottom>
      <diagonal/>
    </border>
    <border>
      <left style="thin">
        <color rgb="FF105979"/>
      </left>
      <right style="thin">
        <color rgb="FF105979"/>
      </right>
      <top/>
      <bottom style="thin">
        <color rgb="FF105979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8" fillId="0" borderId="0"/>
    <xf numFmtId="0" fontId="69" fillId="0" borderId="0"/>
  </cellStyleXfs>
  <cellXfs count="3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/>
    <xf numFmtId="1" fontId="8" fillId="0" borderId="0" xfId="0" applyNumberFormat="1" applyFont="1" applyAlignment="1">
      <alignment horizontal="center"/>
    </xf>
    <xf numFmtId="0" fontId="9" fillId="2" borderId="0" xfId="0" applyFont="1" applyFill="1" applyAlignment="1">
      <alignment vertical="center" wrapText="1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1" fillId="0" borderId="0" xfId="0" applyFont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6" fillId="2" borderId="0" xfId="0" applyFont="1" applyFill="1"/>
    <xf numFmtId="1" fontId="11" fillId="0" borderId="9" xfId="0" applyNumberFormat="1" applyFont="1" applyBorder="1" applyAlignment="1">
      <alignment horizontal="center"/>
    </xf>
    <xf numFmtId="3" fontId="3" fillId="0" borderId="0" xfId="0" applyNumberFormat="1" applyFont="1"/>
    <xf numFmtId="0" fontId="11" fillId="0" borderId="2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6" xfId="0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/>
    <xf numFmtId="0" fontId="23" fillId="0" borderId="17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3" fontId="25" fillId="0" borderId="43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3" fontId="24" fillId="6" borderId="1" xfId="0" applyNumberFormat="1" applyFont="1" applyFill="1" applyBorder="1" applyAlignment="1">
      <alignment horizontal="center" vertical="center"/>
    </xf>
    <xf numFmtId="0" fontId="26" fillId="0" borderId="1" xfId="0" applyFont="1" applyBorder="1"/>
    <xf numFmtId="0" fontId="0" fillId="0" borderId="0" xfId="0" applyAlignment="1">
      <alignment horizontal="left"/>
    </xf>
    <xf numFmtId="0" fontId="26" fillId="0" borderId="45" xfId="0" applyFont="1" applyBorder="1"/>
    <xf numFmtId="3" fontId="24" fillId="6" borderId="1" xfId="0" applyNumberFormat="1" applyFont="1" applyFill="1" applyBorder="1" applyAlignment="1">
      <alignment horizontal="center"/>
    </xf>
    <xf numFmtId="3" fontId="24" fillId="6" borderId="41" xfId="0" applyNumberFormat="1" applyFont="1" applyFill="1" applyBorder="1" applyAlignment="1">
      <alignment horizontal="center"/>
    </xf>
    <xf numFmtId="3" fontId="0" fillId="0" borderId="25" xfId="0" applyNumberFormat="1" applyBorder="1" applyAlignment="1">
      <alignment horizontal="center" vertical="center"/>
    </xf>
    <xf numFmtId="3" fontId="16" fillId="0" borderId="49" xfId="0" applyNumberFormat="1" applyFon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50" xfId="0" applyBorder="1"/>
    <xf numFmtId="3" fontId="0" fillId="0" borderId="30" xfId="0" applyNumberFormat="1" applyBorder="1" applyAlignment="1">
      <alignment horizontal="center" vertical="center"/>
    </xf>
    <xf numFmtId="0" fontId="0" fillId="0" borderId="51" xfId="0" applyBorder="1"/>
    <xf numFmtId="0" fontId="0" fillId="0" borderId="10" xfId="0" applyBorder="1"/>
    <xf numFmtId="0" fontId="17" fillId="6" borderId="52" xfId="0" applyFont="1" applyFill="1" applyBorder="1"/>
    <xf numFmtId="0" fontId="17" fillId="6" borderId="16" xfId="0" applyFont="1" applyFill="1" applyBorder="1"/>
    <xf numFmtId="0" fontId="2" fillId="6" borderId="17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/>
    </xf>
    <xf numFmtId="0" fontId="28" fillId="6" borderId="21" xfId="0" applyFont="1" applyFill="1" applyBorder="1"/>
    <xf numFmtId="3" fontId="16" fillId="0" borderId="1" xfId="0" applyNumberFormat="1" applyFont="1" applyBorder="1" applyAlignment="1">
      <alignment horizontal="center" vertical="center"/>
    </xf>
    <xf numFmtId="3" fontId="16" fillId="0" borderId="55" xfId="0" applyNumberFormat="1" applyFont="1" applyBorder="1" applyAlignment="1">
      <alignment horizontal="center" vertical="center"/>
    </xf>
    <xf numFmtId="0" fontId="22" fillId="6" borderId="21" xfId="0" applyFont="1" applyFill="1" applyBorder="1" applyAlignment="1">
      <alignment vertical="center"/>
    </xf>
    <xf numFmtId="0" fontId="22" fillId="6" borderId="21" xfId="0" applyFont="1" applyFill="1" applyBorder="1"/>
    <xf numFmtId="0" fontId="16" fillId="6" borderId="21" xfId="0" applyFont="1" applyFill="1" applyBorder="1"/>
    <xf numFmtId="3" fontId="15" fillId="0" borderId="1" xfId="0" applyNumberFormat="1" applyFont="1" applyBorder="1" applyAlignment="1">
      <alignment horizontal="center"/>
    </xf>
    <xf numFmtId="3" fontId="15" fillId="0" borderId="55" xfId="0" applyNumberFormat="1" applyFont="1" applyBorder="1" applyAlignment="1">
      <alignment horizontal="center"/>
    </xf>
    <xf numFmtId="0" fontId="0" fillId="0" borderId="44" xfId="0" applyBorder="1"/>
    <xf numFmtId="0" fontId="0" fillId="0" borderId="39" xfId="0" applyBorder="1"/>
    <xf numFmtId="0" fontId="0" fillId="7" borderId="0" xfId="0" applyFill="1"/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30" fillId="0" borderId="0" xfId="0" applyFont="1"/>
    <xf numFmtId="1" fontId="32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right"/>
    </xf>
    <xf numFmtId="14" fontId="0" fillId="8" borderId="11" xfId="0" applyNumberFormat="1" applyFill="1" applyBorder="1" applyProtection="1">
      <protection locked="0"/>
    </xf>
    <xf numFmtId="3" fontId="11" fillId="0" borderId="9" xfId="0" applyNumberFormat="1" applyFont="1" applyBorder="1" applyAlignment="1">
      <alignment horizontal="center" vertical="center"/>
    </xf>
    <xf numFmtId="0" fontId="34" fillId="7" borderId="0" xfId="0" applyFont="1" applyFill="1"/>
    <xf numFmtId="0" fontId="22" fillId="7" borderId="0" xfId="0" applyFont="1" applyFill="1" applyAlignment="1">
      <alignment horizontal="center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0" fillId="0" borderId="0" xfId="0" applyAlignment="1">
      <alignment vertical="center"/>
    </xf>
    <xf numFmtId="0" fontId="26" fillId="7" borderId="0" xfId="0" applyFont="1" applyFill="1" applyAlignment="1">
      <alignment vertical="center"/>
    </xf>
    <xf numFmtId="0" fontId="37" fillId="7" borderId="0" xfId="0" applyFont="1" applyFill="1" applyAlignment="1">
      <alignment horizontal="right" vertical="center"/>
    </xf>
    <xf numFmtId="0" fontId="39" fillId="7" borderId="0" xfId="0" applyFont="1" applyFill="1"/>
    <xf numFmtId="0" fontId="23" fillId="7" borderId="0" xfId="0" applyFont="1" applyFill="1"/>
    <xf numFmtId="0" fontId="23" fillId="0" borderId="0" xfId="0" applyFont="1"/>
    <xf numFmtId="0" fontId="41" fillId="10" borderId="1" xfId="0" applyFont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wrapText="1"/>
    </xf>
    <xf numFmtId="0" fontId="41" fillId="10" borderId="1" xfId="0" applyFont="1" applyFill="1" applyBorder="1" applyAlignment="1">
      <alignment horizontal="center" vertical="center"/>
    </xf>
    <xf numFmtId="0" fontId="42" fillId="10" borderId="1" xfId="0" applyFont="1" applyFill="1" applyBorder="1" applyAlignment="1">
      <alignment horizontal="center"/>
    </xf>
    <xf numFmtId="0" fontId="23" fillId="0" borderId="1" xfId="0" applyFont="1" applyBorder="1"/>
    <xf numFmtId="3" fontId="23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3" fontId="11" fillId="0" borderId="0" xfId="0" applyNumberFormat="1" applyFont="1"/>
    <xf numFmtId="0" fontId="2" fillId="0" borderId="0" xfId="0" applyFont="1" applyAlignment="1">
      <alignment horizontal="center"/>
    </xf>
    <xf numFmtId="3" fontId="11" fillId="0" borderId="47" xfId="0" applyNumberFormat="1" applyFont="1" applyBorder="1" applyAlignment="1">
      <alignment horizontal="center"/>
    </xf>
    <xf numFmtId="3" fontId="4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11" fillId="11" borderId="0" xfId="0" applyFont="1" applyFill="1"/>
    <xf numFmtId="0" fontId="16" fillId="11" borderId="0" xfId="0" applyFont="1" applyFill="1"/>
    <xf numFmtId="0" fontId="20" fillId="11" borderId="0" xfId="0" applyFont="1" applyFill="1" applyAlignment="1">
      <alignment horizontal="right"/>
    </xf>
    <xf numFmtId="0" fontId="46" fillId="11" borderId="0" xfId="0" applyFont="1" applyFill="1" applyAlignment="1">
      <alignment horizontal="right"/>
    </xf>
    <xf numFmtId="0" fontId="47" fillId="11" borderId="0" xfId="0" applyFont="1" applyFill="1" applyAlignment="1">
      <alignment vertical="center" wrapText="1"/>
    </xf>
    <xf numFmtId="0" fontId="20" fillId="11" borderId="0" xfId="0" applyFont="1" applyFill="1"/>
    <xf numFmtId="0" fontId="2" fillId="0" borderId="0" xfId="0" applyFont="1"/>
    <xf numFmtId="0" fontId="0" fillId="4" borderId="0" xfId="0" applyFill="1"/>
    <xf numFmtId="0" fontId="0" fillId="11" borderId="0" xfId="0" applyFill="1" applyAlignment="1">
      <alignment vertical="center"/>
    </xf>
    <xf numFmtId="0" fontId="23" fillId="11" borderId="0" xfId="0" applyFont="1" applyFill="1"/>
    <xf numFmtId="0" fontId="16" fillId="4" borderId="1" xfId="0" applyFont="1" applyFill="1" applyBorder="1"/>
    <xf numFmtId="0" fontId="3" fillId="4" borderId="0" xfId="0" applyFont="1" applyFill="1"/>
    <xf numFmtId="0" fontId="26" fillId="11" borderId="0" xfId="0" applyFont="1" applyFill="1"/>
    <xf numFmtId="0" fontId="17" fillId="11" borderId="0" xfId="0" applyFont="1" applyFill="1"/>
    <xf numFmtId="0" fontId="12" fillId="4" borderId="0" xfId="0" applyFont="1" applyFill="1" applyAlignment="1">
      <alignment vertical="top" wrapText="1"/>
    </xf>
    <xf numFmtId="0" fontId="0" fillId="11" borderId="0" xfId="0" applyFill="1"/>
    <xf numFmtId="0" fontId="12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11" fillId="15" borderId="1" xfId="0" applyFont="1" applyFill="1" applyBorder="1" applyAlignment="1">
      <alignment wrapText="1"/>
    </xf>
    <xf numFmtId="3" fontId="50" fillId="0" borderId="1" xfId="0" applyNumberFormat="1" applyFont="1" applyBorder="1" applyAlignment="1">
      <alignment horizontal="center" vertical="center"/>
    </xf>
    <xf numFmtId="3" fontId="51" fillId="0" borderId="1" xfId="0" applyNumberFormat="1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16" fillId="0" borderId="0" xfId="0" applyFont="1"/>
    <xf numFmtId="3" fontId="52" fillId="0" borderId="1" xfId="0" applyNumberFormat="1" applyFont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20" fillId="0" borderId="0" xfId="0" applyFont="1"/>
    <xf numFmtId="0" fontId="17" fillId="0" borderId="0" xfId="0" applyFont="1"/>
    <xf numFmtId="0" fontId="20" fillId="15" borderId="1" xfId="0" applyFont="1" applyFill="1" applyBorder="1" applyAlignment="1">
      <alignment horizontal="center"/>
    </xf>
    <xf numFmtId="0" fontId="54" fillId="0" borderId="0" xfId="0" applyFont="1"/>
    <xf numFmtId="0" fontId="23" fillId="1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3" fontId="0" fillId="0" borderId="0" xfId="0" applyNumberFormat="1" applyAlignment="1">
      <alignment horizontal="left"/>
    </xf>
    <xf numFmtId="3" fontId="55" fillId="16" borderId="0" xfId="0" applyNumberFormat="1" applyFont="1" applyFill="1" applyAlignment="1">
      <alignment horizontal="center" vertical="center"/>
    </xf>
    <xf numFmtId="3" fontId="55" fillId="16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Alignment="1">
      <alignment horizontal="left"/>
    </xf>
    <xf numFmtId="0" fontId="56" fillId="2" borderId="0" xfId="0" applyFont="1" applyFill="1"/>
    <xf numFmtId="3" fontId="0" fillId="0" borderId="22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2" fillId="20" borderId="60" xfId="0" applyFont="1" applyFill="1" applyBorder="1" applyAlignment="1">
      <alignment horizontal="center"/>
    </xf>
    <xf numFmtId="0" fontId="63" fillId="20" borderId="61" xfId="0" applyFont="1" applyFill="1" applyBorder="1" applyAlignment="1">
      <alignment horizontal="center"/>
    </xf>
    <xf numFmtId="0" fontId="63" fillId="20" borderId="62" xfId="0" applyFont="1" applyFill="1" applyBorder="1" applyAlignment="1">
      <alignment horizontal="left" vertical="center" wrapText="1"/>
    </xf>
    <xf numFmtId="3" fontId="64" fillId="21" borderId="63" xfId="0" applyNumberFormat="1" applyFont="1" applyFill="1" applyBorder="1" applyAlignment="1">
      <alignment horizontal="center" vertical="center"/>
    </xf>
    <xf numFmtId="3" fontId="64" fillId="21" borderId="61" xfId="0" applyNumberFormat="1" applyFont="1" applyFill="1" applyBorder="1" applyAlignment="1">
      <alignment horizontal="center" vertical="center"/>
    </xf>
    <xf numFmtId="0" fontId="62" fillId="20" borderId="60" xfId="0" applyFont="1" applyFill="1" applyBorder="1" applyAlignment="1">
      <alignment horizontal="center" vertical="center"/>
    </xf>
    <xf numFmtId="3" fontId="64" fillId="0" borderId="61" xfId="0" applyNumberFormat="1" applyFont="1" applyBorder="1" applyAlignment="1">
      <alignment horizontal="center" vertical="center"/>
    </xf>
    <xf numFmtId="3" fontId="65" fillId="4" borderId="1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67" fillId="0" borderId="0" xfId="0" applyFont="1"/>
    <xf numFmtId="3" fontId="39" fillId="0" borderId="1" xfId="0" applyNumberFormat="1" applyFont="1" applyBorder="1" applyAlignment="1">
      <alignment horizontal="center" vertical="center"/>
    </xf>
    <xf numFmtId="0" fontId="60" fillId="0" borderId="59" xfId="0" applyFont="1" applyBorder="1" applyAlignment="1">
      <alignment horizontal="center"/>
    </xf>
    <xf numFmtId="0" fontId="61" fillId="0" borderId="59" xfId="0" applyFont="1" applyBorder="1"/>
    <xf numFmtId="0" fontId="4" fillId="3" borderId="0" xfId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left" vertical="center"/>
      <protection locked="0"/>
    </xf>
    <xf numFmtId="17" fontId="2" fillId="18" borderId="1" xfId="0" applyNumberFormat="1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14" fontId="1" fillId="19" borderId="2" xfId="0" applyNumberFormat="1" applyFont="1" applyFill="1" applyBorder="1" applyAlignment="1" applyProtection="1">
      <alignment horizontal="center"/>
      <protection locked="0"/>
    </xf>
    <xf numFmtId="0" fontId="1" fillId="19" borderId="3" xfId="0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3" fillId="17" borderId="34" xfId="0" applyFont="1" applyFill="1" applyBorder="1" applyAlignment="1">
      <alignment horizontal="center" vertical="center"/>
    </xf>
    <xf numFmtId="0" fontId="13" fillId="17" borderId="56" xfId="0" applyFont="1" applyFill="1" applyBorder="1" applyAlignment="1">
      <alignment horizontal="center" vertical="center"/>
    </xf>
    <xf numFmtId="0" fontId="13" fillId="17" borderId="48" xfId="0" applyFont="1" applyFill="1" applyBorder="1" applyAlignment="1">
      <alignment horizontal="center" vertical="center"/>
    </xf>
    <xf numFmtId="0" fontId="13" fillId="17" borderId="50" xfId="0" applyFont="1" applyFill="1" applyBorder="1" applyAlignment="1">
      <alignment horizontal="center" vertical="center"/>
    </xf>
    <xf numFmtId="0" fontId="13" fillId="17" borderId="39" xfId="0" applyFont="1" applyFill="1" applyBorder="1" applyAlignment="1">
      <alignment horizontal="center" vertical="center"/>
    </xf>
    <xf numFmtId="0" fontId="13" fillId="17" borderId="51" xfId="0" applyFont="1" applyFill="1" applyBorder="1" applyAlignment="1">
      <alignment horizontal="center" vertical="center"/>
    </xf>
    <xf numFmtId="0" fontId="1" fillId="19" borderId="2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10" xfId="0" applyFont="1" applyFill="1" applyBorder="1" applyAlignment="1" applyProtection="1">
      <alignment horizontal="center"/>
      <protection locked="0"/>
    </xf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" fillId="13" borderId="2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58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6" fillId="0" borderId="2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3" fontId="0" fillId="0" borderId="22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5" fillId="0" borderId="22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0" fontId="17" fillId="0" borderId="29" xfId="0" applyFont="1" applyBorder="1" applyAlignment="1">
      <alignment horizontal="right"/>
    </xf>
    <xf numFmtId="0" fontId="17" fillId="0" borderId="30" xfId="0" applyFont="1" applyBorder="1" applyAlignment="1">
      <alignment horizontal="right"/>
    </xf>
    <xf numFmtId="0" fontId="17" fillId="0" borderId="31" xfId="0" applyFont="1" applyBorder="1" applyAlignment="1">
      <alignment horizontal="right"/>
    </xf>
    <xf numFmtId="3" fontId="15" fillId="0" borderId="32" xfId="0" applyNumberFormat="1" applyFont="1" applyBorder="1" applyAlignment="1">
      <alignment horizontal="center"/>
    </xf>
    <xf numFmtId="3" fontId="15" fillId="0" borderId="31" xfId="0" applyNumberFormat="1" applyFont="1" applyBorder="1" applyAlignment="1">
      <alignment horizontal="center"/>
    </xf>
    <xf numFmtId="3" fontId="15" fillId="0" borderId="33" xfId="0" applyNumberFormat="1" applyFont="1" applyBorder="1" applyAlignment="1">
      <alignment horizontal="center"/>
    </xf>
    <xf numFmtId="0" fontId="11" fillId="0" borderId="2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6" fillId="0" borderId="27" xfId="0" applyFont="1" applyBorder="1" applyAlignment="1">
      <alignment horizontal="left"/>
    </xf>
    <xf numFmtId="0" fontId="16" fillId="0" borderId="28" xfId="0" applyFont="1" applyBorder="1" applyAlignment="1">
      <alignment horizontal="left"/>
    </xf>
    <xf numFmtId="0" fontId="10" fillId="5" borderId="0" xfId="0" applyFont="1" applyFill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9" fillId="6" borderId="44" xfId="0" applyFont="1" applyFill="1" applyBorder="1" applyAlignment="1">
      <alignment horizontal="center" wrapText="1"/>
    </xf>
    <xf numFmtId="0" fontId="19" fillId="6" borderId="5" xfId="0" applyFont="1" applyFill="1" applyBorder="1" applyAlignment="1">
      <alignment horizontal="center" wrapText="1"/>
    </xf>
    <xf numFmtId="0" fontId="19" fillId="6" borderId="6" xfId="0" applyFont="1" applyFill="1" applyBorder="1" applyAlignment="1">
      <alignment horizont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left"/>
    </xf>
    <xf numFmtId="0" fontId="2" fillId="6" borderId="47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9" xfId="0" applyFont="1" applyFill="1" applyBorder="1" applyAlignment="1">
      <alignment horizontal="left"/>
    </xf>
    <xf numFmtId="0" fontId="2" fillId="6" borderId="30" xfId="0" applyFont="1" applyFill="1" applyBorder="1" applyAlignment="1">
      <alignment horizontal="left"/>
    </xf>
    <xf numFmtId="0" fontId="2" fillId="6" borderId="31" xfId="0" applyFont="1" applyFill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6" fillId="0" borderId="4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26" fillId="0" borderId="48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16" fillId="0" borderId="4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6" fillId="0" borderId="48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26" fillId="0" borderId="39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10" xfId="0" applyBorder="1" applyAlignment="1">
      <alignment horizontal="center"/>
    </xf>
    <xf numFmtId="0" fontId="22" fillId="0" borderId="48" xfId="0" applyFont="1" applyBorder="1"/>
    <xf numFmtId="0" fontId="22" fillId="0" borderId="0" xfId="0" applyFont="1"/>
    <xf numFmtId="0" fontId="22" fillId="0" borderId="48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17" fillId="6" borderId="53" xfId="0" applyFont="1" applyFill="1" applyBorder="1" applyAlignment="1">
      <alignment horizontal="center" vertical="center"/>
    </xf>
    <xf numFmtId="0" fontId="17" fillId="6" borderId="54" xfId="0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6" fillId="0" borderId="48" xfId="0" applyFont="1" applyBorder="1"/>
    <xf numFmtId="0" fontId="26" fillId="0" borderId="0" xfId="0" applyFont="1"/>
    <xf numFmtId="0" fontId="6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1" fillId="9" borderId="28" xfId="0" applyFont="1" applyFill="1" applyBorder="1" applyAlignment="1">
      <alignment horizontal="center" vertical="center" wrapText="1"/>
    </xf>
    <xf numFmtId="0" fontId="31" fillId="9" borderId="45" xfId="0" applyFont="1" applyFill="1" applyBorder="1" applyAlignment="1">
      <alignment vertical="center" wrapText="1"/>
    </xf>
    <xf numFmtId="0" fontId="31" fillId="9" borderId="17" xfId="0" applyFont="1" applyFill="1" applyBorder="1" applyAlignment="1">
      <alignment vertical="center" wrapText="1"/>
    </xf>
    <xf numFmtId="0" fontId="2" fillId="7" borderId="0" xfId="0" applyFont="1" applyFill="1" applyAlignment="1" applyProtection="1">
      <alignment horizontal="center"/>
      <protection locked="0"/>
    </xf>
    <xf numFmtId="0" fontId="40" fillId="7" borderId="25" xfId="0" applyFont="1" applyFill="1" applyBorder="1" applyAlignment="1">
      <alignment horizontal="center" vertical="center"/>
    </xf>
    <xf numFmtId="0" fontId="40" fillId="7" borderId="25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/>
    </xf>
    <xf numFmtId="0" fontId="21" fillId="7" borderId="5" xfId="0" applyFont="1" applyFill="1" applyBorder="1" applyAlignment="1">
      <alignment horizontal="center"/>
    </xf>
    <xf numFmtId="0" fontId="33" fillId="7" borderId="6" xfId="0" applyFont="1" applyFill="1" applyBorder="1" applyAlignment="1">
      <alignment horizontal="center"/>
    </xf>
    <xf numFmtId="0" fontId="35" fillId="9" borderId="1" xfId="0" applyFont="1" applyFill="1" applyBorder="1" applyAlignment="1" applyProtection="1">
      <alignment horizontal="center" vertical="center"/>
      <protection locked="0"/>
    </xf>
    <xf numFmtId="0" fontId="36" fillId="7" borderId="0" xfId="0" applyFont="1" applyFill="1" applyAlignment="1">
      <alignment horizontal="center" vertical="center"/>
    </xf>
    <xf numFmtId="0" fontId="21" fillId="7" borderId="4" xfId="0" applyFont="1" applyFill="1" applyBorder="1" applyAlignment="1">
      <alignment horizontal="center" wrapText="1"/>
    </xf>
    <xf numFmtId="0" fontId="21" fillId="7" borderId="5" xfId="0" applyFont="1" applyFill="1" applyBorder="1" applyAlignment="1">
      <alignment horizontal="center" wrapText="1"/>
    </xf>
    <xf numFmtId="0" fontId="21" fillId="7" borderId="6" xfId="0" applyFont="1" applyFill="1" applyBorder="1" applyAlignment="1">
      <alignment horizontal="center" wrapText="1"/>
    </xf>
    <xf numFmtId="0" fontId="21" fillId="7" borderId="24" xfId="0" applyFont="1" applyFill="1" applyBorder="1" applyAlignment="1">
      <alignment horizontal="center" wrapText="1"/>
    </xf>
    <xf numFmtId="0" fontId="21" fillId="7" borderId="25" xfId="0" applyFont="1" applyFill="1" applyBorder="1" applyAlignment="1">
      <alignment horizontal="center" wrapText="1"/>
    </xf>
    <xf numFmtId="0" fontId="21" fillId="7" borderId="26" xfId="0" applyFont="1" applyFill="1" applyBorder="1" applyAlignment="1">
      <alignment horizontal="center" wrapText="1"/>
    </xf>
    <xf numFmtId="0" fontId="38" fillId="9" borderId="25" xfId="0" applyFont="1" applyFill="1" applyBorder="1" applyAlignment="1" applyProtection="1">
      <alignment horizontal="center"/>
      <protection locked="0"/>
    </xf>
    <xf numFmtId="0" fontId="38" fillId="9" borderId="26" xfId="0" applyFont="1" applyFill="1" applyBorder="1" applyAlignment="1" applyProtection="1">
      <alignment horizontal="center"/>
      <protection locked="0"/>
    </xf>
    <xf numFmtId="0" fontId="42" fillId="10" borderId="22" xfId="0" applyFont="1" applyFill="1" applyBorder="1" applyAlignment="1">
      <alignment horizontal="left"/>
    </xf>
    <xf numFmtId="0" fontId="42" fillId="10" borderId="9" xfId="0" applyFont="1" applyFill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21" fillId="7" borderId="0" xfId="0" applyFont="1" applyFill="1" applyAlignment="1">
      <alignment horizontal="center"/>
    </xf>
    <xf numFmtId="0" fontId="21" fillId="7" borderId="7" xfId="0" applyFont="1" applyFill="1" applyBorder="1" applyAlignment="1">
      <alignment horizontal="center" wrapText="1"/>
    </xf>
    <xf numFmtId="0" fontId="21" fillId="7" borderId="0" xfId="0" applyFont="1" applyFill="1" applyAlignment="1">
      <alignment horizontal="center" wrapText="1"/>
    </xf>
    <xf numFmtId="0" fontId="21" fillId="7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 wrapText="1"/>
    </xf>
    <xf numFmtId="0" fontId="23" fillId="0" borderId="22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14" fontId="20" fillId="11" borderId="10" xfId="0" applyNumberFormat="1" applyFont="1" applyFill="1" applyBorder="1" applyAlignment="1">
      <alignment horizontal="center" vertical="center"/>
    </xf>
    <xf numFmtId="14" fontId="0" fillId="4" borderId="2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6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44" fillId="12" borderId="0" xfId="0" applyFont="1" applyFill="1" applyAlignment="1">
      <alignment horizontal="center" vertical="center" wrapText="1"/>
    </xf>
    <xf numFmtId="17" fontId="2" fillId="11" borderId="0" xfId="0" applyNumberFormat="1" applyFont="1" applyFill="1" applyAlignment="1" applyProtection="1">
      <alignment horizontal="center"/>
      <protection locked="0"/>
    </xf>
    <xf numFmtId="0" fontId="2" fillId="11" borderId="0" xfId="0" applyFont="1" applyFill="1" applyAlignment="1" applyProtection="1">
      <alignment horizontal="center"/>
      <protection locked="0"/>
    </xf>
    <xf numFmtId="0" fontId="20" fillId="11" borderId="0" xfId="0" applyFont="1" applyFill="1" applyAlignment="1">
      <alignment horizontal="center"/>
    </xf>
    <xf numFmtId="0" fontId="45" fillId="11" borderId="0" xfId="0" applyFont="1" applyFill="1" applyAlignment="1">
      <alignment horizontal="center"/>
    </xf>
    <xf numFmtId="0" fontId="17" fillId="15" borderId="1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right" vertical="center"/>
    </xf>
    <xf numFmtId="0" fontId="48" fillId="13" borderId="2" xfId="0" applyFont="1" applyFill="1" applyBorder="1" applyAlignment="1" applyProtection="1">
      <alignment horizontal="center" vertical="center"/>
      <protection locked="0"/>
    </xf>
    <xf numFmtId="0" fontId="48" fillId="13" borderId="12" xfId="0" applyFont="1" applyFill="1" applyBorder="1" applyAlignment="1" applyProtection="1">
      <alignment horizontal="center" vertical="center"/>
      <protection locked="0"/>
    </xf>
    <xf numFmtId="0" fontId="48" fillId="13" borderId="3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/>
      <protection locked="0"/>
    </xf>
    <xf numFmtId="0" fontId="23" fillId="4" borderId="56" xfId="0" applyFont="1" applyFill="1" applyBorder="1" applyAlignment="1" applyProtection="1">
      <alignment horizontal="center"/>
      <protection locked="0"/>
    </xf>
    <xf numFmtId="0" fontId="26" fillId="11" borderId="0" xfId="0" applyFont="1" applyFill="1" applyAlignment="1">
      <alignment horizontal="right"/>
    </xf>
    <xf numFmtId="0" fontId="17" fillId="14" borderId="2" xfId="0" applyFont="1" applyFill="1" applyBorder="1" applyAlignment="1" applyProtection="1">
      <alignment horizontal="center"/>
      <protection locked="0"/>
    </xf>
    <xf numFmtId="0" fontId="17" fillId="14" borderId="12" xfId="0" applyFont="1" applyFill="1" applyBorder="1" applyAlignment="1" applyProtection="1">
      <alignment horizontal="center"/>
      <protection locked="0"/>
    </xf>
    <xf numFmtId="0" fontId="17" fillId="14" borderId="3" xfId="0" applyFont="1" applyFill="1" applyBorder="1" applyAlignment="1" applyProtection="1">
      <alignment horizontal="center"/>
      <protection locked="0"/>
    </xf>
    <xf numFmtId="0" fontId="11" fillId="15" borderId="1" xfId="0" applyFont="1" applyFill="1" applyBorder="1" applyAlignment="1">
      <alignment horizontal="center" vertical="top" wrapText="1"/>
    </xf>
    <xf numFmtId="0" fontId="20" fillId="15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16" fontId="20" fillId="15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/>
    <xf numFmtId="0" fontId="5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6" fillId="15" borderId="1" xfId="0" applyFont="1" applyFill="1" applyBorder="1" applyAlignment="1">
      <alignment vertical="center"/>
    </xf>
    <xf numFmtId="0" fontId="20" fillId="1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6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/>
    </xf>
    <xf numFmtId="0" fontId="20" fillId="15" borderId="1" xfId="0" applyFont="1" applyFill="1" applyBorder="1" applyAlignment="1">
      <alignment vertical="center"/>
    </xf>
    <xf numFmtId="0" fontId="46" fillId="15" borderId="1" xfId="0" applyFont="1" applyFill="1" applyBorder="1" applyAlignment="1">
      <alignment horizontal="center"/>
    </xf>
    <xf numFmtId="0" fontId="46" fillId="15" borderId="1" xfId="0" applyFont="1" applyFill="1" applyBorder="1"/>
    <xf numFmtId="0" fontId="20" fillId="15" borderId="1" xfId="0" applyFont="1" applyFill="1" applyBorder="1"/>
    <xf numFmtId="0" fontId="46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</cellXfs>
  <cellStyles count="4">
    <cellStyle name="Hipervínculo" xfId="1" builtinId="8"/>
    <cellStyle name="Normal" xfId="0" builtinId="0"/>
    <cellStyle name="Normal 2" xfId="3" xr:uid="{E09347D7-C6DF-46F6-AB83-213D746E4422}"/>
    <cellStyle name="Normal 3" xfId="2" xr:uid="{2BF71C2C-FAA5-486E-91A4-813C5BCA4B15}"/>
  </cellStyles>
  <dxfs count="0"/>
  <tableStyles count="0" defaultTableStyle="TableStyleMedium2" defaultPivotStyle="PivotStyleLight16"/>
  <colors>
    <mruColors>
      <color rgb="FFFFFFCC"/>
      <color rgb="FF000000"/>
      <color rgb="FF4C328E"/>
      <color rgb="FF4059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374650</xdr:colOff>
      <xdr:row>0</xdr:row>
      <xdr:rowOff>0</xdr:rowOff>
    </xdr:from>
    <xdr:to>
      <xdr:col>1</xdr:col>
      <xdr:colOff>57105</xdr:colOff>
      <xdr:row>0</xdr:row>
      <xdr:rowOff>50943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87A052E-B7FC-474C-92F2-25F3F7FBEA05}"/>
            </a:ext>
          </a:extLst>
        </xdr:cNvPr>
        <xdr:cNvGrpSpPr/>
      </xdr:nvGrpSpPr>
      <xdr:grpSpPr>
        <a:xfrm>
          <a:off x="374650" y="0"/>
          <a:ext cx="1863352" cy="50943"/>
          <a:chOff x="17549" y="5347695"/>
          <a:chExt cx="1968455" cy="2158338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8CEF0B4B-F931-2098-3834-2566781497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alphaModFix amt="50000"/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colorTemperature colorTemp="47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 rot="21270577">
            <a:off x="17549" y="5347695"/>
            <a:ext cx="1968455" cy="461208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1F3B23A-95D4-1C5B-614C-B61D3D431A0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alphaModFix amt="20000"/>
          </a:blip>
          <a:srcRect t="7739"/>
          <a:stretch/>
        </xdr:blipFill>
        <xdr:spPr>
          <a:xfrm rot="20913328">
            <a:off x="185735" y="6147898"/>
            <a:ext cx="1327997" cy="135813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374650</xdr:colOff>
      <xdr:row>0</xdr:row>
      <xdr:rowOff>0</xdr:rowOff>
    </xdr:from>
    <xdr:to>
      <xdr:col>1</xdr:col>
      <xdr:colOff>57105</xdr:colOff>
      <xdr:row>0</xdr:row>
      <xdr:rowOff>50943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A295B50-89AD-4805-9E06-6F1D03726ACE}"/>
            </a:ext>
          </a:extLst>
        </xdr:cNvPr>
        <xdr:cNvGrpSpPr/>
      </xdr:nvGrpSpPr>
      <xdr:grpSpPr>
        <a:xfrm>
          <a:off x="374650" y="0"/>
          <a:ext cx="1863352" cy="50943"/>
          <a:chOff x="17549" y="5347695"/>
          <a:chExt cx="1968455" cy="2158338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BA847391-4E0D-88D0-7741-CCC795D905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alphaModFix amt="50000"/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colorTemperature colorTemp="47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 rot="21270577">
            <a:off x="17549" y="5347695"/>
            <a:ext cx="1968455" cy="461208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861923C0-B4A0-E958-D78D-1882C58BCD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alphaModFix amt="20000"/>
          </a:blip>
          <a:srcRect t="7739"/>
          <a:stretch/>
        </xdr:blipFill>
        <xdr:spPr>
          <a:xfrm rot="20913328">
            <a:off x="185735" y="6147898"/>
            <a:ext cx="1327997" cy="1358135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107950</xdr:colOff>
      <xdr:row>2</xdr:row>
      <xdr:rowOff>107950</xdr:rowOff>
    </xdr:from>
    <xdr:ext cx="2047875" cy="666749"/>
    <xdr:pic>
      <xdr:nvPicPr>
        <xdr:cNvPr id="23" name="image1.png">
          <a:extLst>
            <a:ext uri="{FF2B5EF4-FFF2-40B4-BE49-F238E27FC236}">
              <a16:creationId xmlns:a16="http://schemas.microsoft.com/office/drawing/2014/main" id="{3D7C1047-B5EC-4FFA-A58B-89EF267F5DE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4" cstate="print"/>
        <a:srcRect l="7258" t="13235" r="6048" b="8823"/>
        <a:stretch/>
      </xdr:blipFill>
      <xdr:spPr>
        <a:xfrm>
          <a:off x="107950" y="7366000"/>
          <a:ext cx="2047875" cy="666749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447675</xdr:colOff>
      <xdr:row>5</xdr:row>
      <xdr:rowOff>47625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D91C85-5592-4A5B-8BE1-7D516FF9C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1622424" cy="1146173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447675</xdr:colOff>
      <xdr:row>5</xdr:row>
      <xdr:rowOff>47625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531DF3C-68CB-4871-9314-6600AA946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1546224" cy="968373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183173</xdr:colOff>
      <xdr:row>39</xdr:row>
      <xdr:rowOff>117231</xdr:rowOff>
    </xdr:from>
    <xdr:to>
      <xdr:col>2</xdr:col>
      <xdr:colOff>666750</xdr:colOff>
      <xdr:row>39</xdr:row>
      <xdr:rowOff>124558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14B9872-2264-448F-91B3-6F1276BD7EA5}"/>
            </a:ext>
          </a:extLst>
        </xdr:cNvPr>
        <xdr:cNvCxnSpPr/>
      </xdr:nvCxnSpPr>
      <xdr:spPr>
        <a:xfrm>
          <a:off x="1281723" y="7718181"/>
          <a:ext cx="1302727" cy="7327"/>
        </a:xfrm>
        <a:prstGeom prst="straightConnector1">
          <a:avLst/>
        </a:prstGeom>
        <a:ln w="12700">
          <a:solidFill>
            <a:schemeClr val="bg1"/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170794</xdr:colOff>
      <xdr:row>21</xdr:row>
      <xdr:rowOff>45982</xdr:rowOff>
    </xdr:from>
    <xdr:to>
      <xdr:col>8</xdr:col>
      <xdr:colOff>16501</xdr:colOff>
      <xdr:row>34</xdr:row>
      <xdr:rowOff>73269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2AED0E12-D5DC-4032-B31F-5093A9DCFC54}"/>
            </a:ext>
          </a:extLst>
        </xdr:cNvPr>
        <xdr:cNvSpPr/>
      </xdr:nvSpPr>
      <xdr:spPr>
        <a:xfrm>
          <a:off x="3409294" y="4332232"/>
          <a:ext cx="2709557" cy="2421237"/>
        </a:xfrm>
        <a:prstGeom prst="roundRect">
          <a:avLst>
            <a:gd name="adj" fmla="val 6777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>
            <a:ln w="952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</xdr:col>
      <xdr:colOff>183173</xdr:colOff>
      <xdr:row>39</xdr:row>
      <xdr:rowOff>117231</xdr:rowOff>
    </xdr:from>
    <xdr:to>
      <xdr:col>2</xdr:col>
      <xdr:colOff>666750</xdr:colOff>
      <xdr:row>39</xdr:row>
      <xdr:rowOff>124558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3F545C19-8B24-4B1B-87A2-19733C4F3D04}"/>
            </a:ext>
          </a:extLst>
        </xdr:cNvPr>
        <xdr:cNvCxnSpPr/>
      </xdr:nvCxnSpPr>
      <xdr:spPr>
        <a:xfrm>
          <a:off x="1281723" y="7718181"/>
          <a:ext cx="1302727" cy="7327"/>
        </a:xfrm>
        <a:prstGeom prst="straightConnector1">
          <a:avLst/>
        </a:prstGeom>
        <a:ln w="12700">
          <a:solidFill>
            <a:schemeClr val="bg1"/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2</xdr:rowOff>
    </xdr:from>
    <xdr:to>
      <xdr:col>3</xdr:col>
      <xdr:colOff>62407</xdr:colOff>
      <xdr:row>5</xdr:row>
      <xdr:rowOff>41275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F5C5F468-2019-44D4-9388-5C25074AB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"/>
          <a:ext cx="2761155" cy="103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183173</xdr:colOff>
      <xdr:row>39</xdr:row>
      <xdr:rowOff>117231</xdr:rowOff>
    </xdr:from>
    <xdr:to>
      <xdr:col>2</xdr:col>
      <xdr:colOff>666750</xdr:colOff>
      <xdr:row>39</xdr:row>
      <xdr:rowOff>124558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1B8354C8-EC41-4AEA-A4F1-E9CFD3E3E194}"/>
            </a:ext>
          </a:extLst>
        </xdr:cNvPr>
        <xdr:cNvCxnSpPr/>
      </xdr:nvCxnSpPr>
      <xdr:spPr>
        <a:xfrm>
          <a:off x="1281723" y="7718181"/>
          <a:ext cx="1302727" cy="7327"/>
        </a:xfrm>
        <a:prstGeom prst="straightConnector1">
          <a:avLst/>
        </a:prstGeom>
        <a:ln w="12700">
          <a:solidFill>
            <a:schemeClr val="bg1"/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170794</xdr:colOff>
      <xdr:row>21</xdr:row>
      <xdr:rowOff>45982</xdr:rowOff>
    </xdr:from>
    <xdr:to>
      <xdr:col>8</xdr:col>
      <xdr:colOff>16501</xdr:colOff>
      <xdr:row>34</xdr:row>
      <xdr:rowOff>73269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1172800C-1E22-448C-A058-400080B02679}"/>
            </a:ext>
          </a:extLst>
        </xdr:cNvPr>
        <xdr:cNvSpPr/>
      </xdr:nvSpPr>
      <xdr:spPr>
        <a:xfrm>
          <a:off x="3409294" y="4332232"/>
          <a:ext cx="2709557" cy="2421237"/>
        </a:xfrm>
        <a:prstGeom prst="roundRect">
          <a:avLst>
            <a:gd name="adj" fmla="val 6777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>
            <a:ln w="952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</xdr:col>
      <xdr:colOff>183173</xdr:colOff>
      <xdr:row>39</xdr:row>
      <xdr:rowOff>117231</xdr:rowOff>
    </xdr:from>
    <xdr:to>
      <xdr:col>2</xdr:col>
      <xdr:colOff>666750</xdr:colOff>
      <xdr:row>39</xdr:row>
      <xdr:rowOff>124558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83E3E195-1179-40A0-9132-109010CC6151}"/>
            </a:ext>
          </a:extLst>
        </xdr:cNvPr>
        <xdr:cNvCxnSpPr/>
      </xdr:nvCxnSpPr>
      <xdr:spPr>
        <a:xfrm>
          <a:off x="1281723" y="7718181"/>
          <a:ext cx="1302727" cy="7327"/>
        </a:xfrm>
        <a:prstGeom prst="straightConnector1">
          <a:avLst/>
        </a:prstGeom>
        <a:ln w="12700">
          <a:solidFill>
            <a:schemeClr val="bg1"/>
          </a:solidFill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2</xdr:rowOff>
    </xdr:from>
    <xdr:to>
      <xdr:col>3</xdr:col>
      <xdr:colOff>62407</xdr:colOff>
      <xdr:row>5</xdr:row>
      <xdr:rowOff>41275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07095361-A2CC-4C78-B0F1-6BF5B1C1A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"/>
          <a:ext cx="2646855" cy="96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665285</xdr:colOff>
      <xdr:row>5</xdr:row>
      <xdr:rowOff>30285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5D50E24-1988-4611-AE6A-0B768E57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59285" cy="95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665285</xdr:colOff>
      <xdr:row>5</xdr:row>
      <xdr:rowOff>30285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73F2DE8-4D08-406E-B8B3-D59970FB4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1685" cy="110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523875</xdr:colOff>
      <xdr:row>6</xdr:row>
      <xdr:rowOff>41275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0A65DB0-2D37-45D9-AE5C-7FBBA4552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1622424" cy="1146173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SM/Dropbox/CONSOLIDADO%20PRODUCCION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GISTRO DE CENTROS"/>
      <sheetName val="FORMULARIOS"/>
      <sheetName val="FORMULARIO 67-B  "/>
      <sheetName val="FORMULARIO 72-A   "/>
      <sheetName val="FORMULARIO 67 A"/>
      <sheetName val="FORMULARIO 72-A HOSP"/>
      <sheetName val="FORMULARIO R8"/>
      <sheetName val="DETALLE 67-B"/>
      <sheetName val="CONSOLIDADO.67-B"/>
      <sheetName val="DET.72-A"/>
      <sheetName val="CONSOLIDDO.72-A"/>
      <sheetName val="DET-67-A"/>
      <sheetName val="CONS.67 A "/>
      <sheetName val="DET.72-A HOSP "/>
      <sheetName val="CONS.72-A HOP"/>
      <sheetName val="Hoja1"/>
      <sheetName val="DET R8"/>
      <sheetName val="CONSOLIDADO.R8"/>
      <sheetName val="Gráfico1"/>
      <sheetName val="Hoja2"/>
      <sheetName val="CONSOLIDADO PRODUCCION 2019"/>
    </sheetNames>
    <sheetDataSet>
      <sheetData sheetId="0">
        <row r="1">
          <cell r="AC1" t="str">
            <v>GERENCIA_SDE</v>
          </cell>
        </row>
        <row r="2">
          <cell r="H2" t="str">
            <v>CENSI</v>
          </cell>
          <cell r="AC2" t="str">
            <v>GERENCIA_SDN</v>
          </cell>
        </row>
        <row r="3">
          <cell r="H3" t="str">
            <v>ESCUELA LEONCIO MANZUETA (ANTIGUA SANTA CRUZ)</v>
          </cell>
          <cell r="AC3" t="str">
            <v>GERENCIA_DNE</v>
          </cell>
        </row>
        <row r="4">
          <cell r="H4" t="str">
            <v>PARROQUIAL SANTA CRUZ</v>
          </cell>
          <cell r="AC4" t="str">
            <v>GERENCIA_DNO</v>
          </cell>
        </row>
        <row r="5">
          <cell r="H5" t="str">
            <v>AMICO</v>
          </cell>
          <cell r="AC5" t="str">
            <v>GERENCIA _SDO</v>
          </cell>
        </row>
        <row r="6">
          <cell r="H6" t="str">
            <v>CPN VILLA MELLA (CENTRO DIAGNOSTICO MAMA TINGO)</v>
          </cell>
          <cell r="AC6" t="str">
            <v>GERENCIA_MP</v>
          </cell>
        </row>
        <row r="7">
          <cell r="H7" t="str">
            <v>HOGAR DE DIA DE VILLA MELLA (ANCIANOS)</v>
          </cell>
        </row>
        <row r="8">
          <cell r="H8" t="str">
            <v>UNION Y ESPERANZA</v>
          </cell>
        </row>
        <row r="9">
          <cell r="H9" t="str">
            <v>ESCUELA RAMON MATIAS MELLA</v>
          </cell>
        </row>
        <row r="10">
          <cell r="H10" t="str">
            <v>VILLA CARMELA</v>
          </cell>
        </row>
        <row r="11">
          <cell r="H11" t="str">
            <v>ALBERGUE INFANTIL EL ALMENDRO</v>
          </cell>
        </row>
        <row r="12">
          <cell r="H12" t="str">
            <v>GUANUMA</v>
          </cell>
        </row>
        <row r="13">
          <cell r="H13" t="str">
            <v>SIERRA PRIETA</v>
          </cell>
        </row>
        <row r="14">
          <cell r="H14" t="str">
            <v>SAN FELIPE</v>
          </cell>
        </row>
        <row r="15">
          <cell r="H15" t="str">
            <v>EMMA BALAGUER</v>
          </cell>
        </row>
        <row r="16">
          <cell r="H16" t="str">
            <v>BARRIO ENRIQUILLO</v>
          </cell>
        </row>
        <row r="17">
          <cell r="H17" t="str">
            <v>ESPECIALIZADO LOTES Y SERVICIOS</v>
          </cell>
        </row>
        <row r="18">
          <cell r="H18" t="str">
            <v>FUNDAMUSA</v>
          </cell>
        </row>
        <row r="19">
          <cell r="H19" t="str">
            <v>ESCOLAR ECUADOR</v>
          </cell>
        </row>
        <row r="20">
          <cell r="H20" t="str">
            <v>FE Y ALEGRIA</v>
          </cell>
        </row>
        <row r="21">
          <cell r="H21" t="str">
            <v>ACOPRO</v>
          </cell>
        </row>
        <row r="22">
          <cell r="H22" t="str">
            <v>SAN MARTIN DE PORRES</v>
          </cell>
        </row>
        <row r="23">
          <cell r="H23" t="str">
            <v>EL MILLONCITO (AMERICA LATINA II)</v>
          </cell>
        </row>
        <row r="24">
          <cell r="H24" t="str">
            <v>HOGAR DE DIA SABANA PERDIDA (ANCIANOS)</v>
          </cell>
        </row>
        <row r="25">
          <cell r="H25" t="str">
            <v>AVE MARIA</v>
          </cell>
        </row>
        <row r="26">
          <cell r="H26" t="str">
            <v>AMERICA LATINA</v>
          </cell>
        </row>
        <row r="27">
          <cell r="H27" t="str">
            <v>CPN LA JAVILLA</v>
          </cell>
        </row>
        <row r="28">
          <cell r="H28" t="str">
            <v>FUNDACION FAMILIAS UNIDAS</v>
          </cell>
        </row>
        <row r="29">
          <cell r="H29" t="str">
            <v>PARQUE MIRADOR NORTE</v>
          </cell>
        </row>
        <row r="30">
          <cell r="H30" t="str">
            <v>GUARICANO AFUERA</v>
          </cell>
        </row>
        <row r="31">
          <cell r="H31" t="str">
            <v>FEDOPO</v>
          </cell>
        </row>
        <row r="32">
          <cell r="H32" t="str">
            <v>APRODEMIS</v>
          </cell>
        </row>
        <row r="33">
          <cell r="H33" t="str">
            <v>CASA EMAUS</v>
          </cell>
        </row>
        <row r="34">
          <cell r="H34" t="str">
            <v>SAN VALERO</v>
          </cell>
        </row>
        <row r="35">
          <cell r="H35" t="str">
            <v>APRODEGUA</v>
          </cell>
        </row>
        <row r="36">
          <cell r="H36" t="str">
            <v>FUNDACOSI XXI</v>
          </cell>
        </row>
        <row r="37">
          <cell r="H37" t="str">
            <v>PONCE ADENTRO</v>
          </cell>
        </row>
        <row r="38">
          <cell r="H38" t="str">
            <v>NUEVA ISABELA</v>
          </cell>
        </row>
        <row r="39">
          <cell r="H39" t="str">
            <v>AEROPUERTO EL HIGUERO</v>
          </cell>
        </row>
        <row r="40">
          <cell r="H40" t="str">
            <v>LOS CASABES</v>
          </cell>
        </row>
        <row r="41">
          <cell r="H41" t="str">
            <v>OBRAS SOCIALES NUESTRA SEÑORA DE LA ALTAGRACIA</v>
          </cell>
        </row>
        <row r="42">
          <cell r="H42" t="str">
            <v>PENAL LA VICTORIA</v>
          </cell>
        </row>
        <row r="43">
          <cell r="H43" t="str">
            <v>LA CARIDAD</v>
          </cell>
        </row>
        <row r="44">
          <cell r="H44" t="str">
            <v>NUESTRA SEÑORA DE LA NATIVIDAD</v>
          </cell>
        </row>
        <row r="45">
          <cell r="H45" t="str">
            <v>LA PALMILLA</v>
          </cell>
        </row>
        <row r="46">
          <cell r="H46" t="str">
            <v>LA UNION</v>
          </cell>
        </row>
        <row r="47">
          <cell r="H47" t="str">
            <v>MATA MAMON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ginformacion@sns.gob.d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dginformacion@sns.gob.do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dginformacion@sns.go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2BF2-29A5-4186-82F5-10DF2DFFFE53}">
  <sheetPr>
    <tabColor theme="4" tint="-0.499984740745262"/>
  </sheetPr>
  <dimension ref="A1:F39"/>
  <sheetViews>
    <sheetView tabSelected="1" view="pageBreakPreview" topLeftCell="A6" zoomScale="145" zoomScaleNormal="145" zoomScaleSheetLayoutView="145" workbookViewId="0">
      <selection activeCell="B30" sqref="B30"/>
    </sheetView>
  </sheetViews>
  <sheetFormatPr baseColWidth="10" defaultColWidth="14.42578125" defaultRowHeight="15" customHeight="1"/>
  <cols>
    <col min="1" max="1" width="32.7109375" customWidth="1"/>
    <col min="2" max="3" width="11.42578125" customWidth="1"/>
    <col min="4" max="4" width="11.7109375" customWidth="1"/>
    <col min="5" max="5" width="12.5703125" customWidth="1"/>
  </cols>
  <sheetData>
    <row r="1" spans="1:6" ht="15.75" customHeight="1">
      <c r="D1" s="108"/>
    </row>
    <row r="2" spans="1:6" ht="15.75" customHeight="1">
      <c r="D2" s="108"/>
    </row>
    <row r="3" spans="1:6" ht="15.75" customHeight="1">
      <c r="D3" s="108"/>
    </row>
    <row r="4" spans="1:6" ht="15.75" customHeight="1">
      <c r="D4" s="108"/>
    </row>
    <row r="5" spans="1:6" ht="15.75" customHeight="1">
      <c r="D5" s="108"/>
    </row>
    <row r="6" spans="1:6" ht="15.75" customHeight="1">
      <c r="D6" s="108"/>
    </row>
    <row r="7" spans="1:6" ht="15.75" customHeight="1">
      <c r="A7" s="145" t="s">
        <v>236</v>
      </c>
    </row>
    <row r="8" spans="1:6" ht="15.75" customHeight="1">
      <c r="A8" s="146" t="s">
        <v>249</v>
      </c>
    </row>
    <row r="9" spans="1:6" ht="15.75" customHeight="1"/>
    <row r="10" spans="1:6" ht="15.75" customHeight="1">
      <c r="A10" s="147" t="s">
        <v>237</v>
      </c>
      <c r="B10" s="160"/>
      <c r="C10" s="161"/>
      <c r="D10" s="161"/>
    </row>
    <row r="11" spans="1:6" ht="15" customHeight="1">
      <c r="A11" s="148" t="s">
        <v>238</v>
      </c>
      <c r="B11" s="149" t="s">
        <v>233</v>
      </c>
      <c r="C11" s="149" t="s">
        <v>234</v>
      </c>
      <c r="D11" s="149" t="s">
        <v>235</v>
      </c>
    </row>
    <row r="12" spans="1:6" ht="15" customHeight="1">
      <c r="A12" s="150" t="s">
        <v>239</v>
      </c>
      <c r="B12" s="151">
        <f>14743+27635</f>
        <v>42378</v>
      </c>
      <c r="C12" s="151">
        <f>12862+25649</f>
        <v>38511</v>
      </c>
      <c r="D12" s="152">
        <v>55398</v>
      </c>
      <c r="F12" s="96"/>
    </row>
    <row r="13" spans="1:6" ht="15" customHeight="1">
      <c r="A13" s="150" t="s">
        <v>240</v>
      </c>
      <c r="B13" s="151">
        <f>37115+58488</f>
        <v>95603</v>
      </c>
      <c r="C13" s="151">
        <f>34683+56307</f>
        <v>90990</v>
      </c>
      <c r="D13" s="152">
        <v>128031</v>
      </c>
    </row>
    <row r="14" spans="1:6" ht="15" customHeight="1">
      <c r="A14" s="150" t="s">
        <v>142</v>
      </c>
      <c r="B14" s="152">
        <f>7431+4340</f>
        <v>11771</v>
      </c>
      <c r="C14" s="152">
        <f>8449+4337</f>
        <v>12786</v>
      </c>
      <c r="D14" s="152">
        <v>14351</v>
      </c>
    </row>
    <row r="16" spans="1:6" ht="15" customHeight="1">
      <c r="A16" s="147" t="s">
        <v>241</v>
      </c>
    </row>
    <row r="17" spans="1:4" ht="15" customHeight="1">
      <c r="A17" s="153" t="s">
        <v>238</v>
      </c>
      <c r="B17" s="149" t="s">
        <v>233</v>
      </c>
      <c r="C17" s="149" t="s">
        <v>234</v>
      </c>
      <c r="D17" s="149" t="s">
        <v>235</v>
      </c>
    </row>
    <row r="18" spans="1:4" ht="15" customHeight="1">
      <c r="A18" s="150" t="s">
        <v>242</v>
      </c>
      <c r="B18" s="159">
        <v>214486</v>
      </c>
      <c r="C18" s="159">
        <v>217737</v>
      </c>
      <c r="D18" s="154">
        <v>184777</v>
      </c>
    </row>
    <row r="19" spans="1:4" ht="15" customHeight="1">
      <c r="A19" s="150" t="s">
        <v>142</v>
      </c>
      <c r="B19" s="159">
        <v>103465</v>
      </c>
      <c r="C19" s="159">
        <v>109394</v>
      </c>
      <c r="D19" s="154">
        <v>102959</v>
      </c>
    </row>
    <row r="20" spans="1:4" ht="15" customHeight="1">
      <c r="A20" s="150" t="s">
        <v>243</v>
      </c>
      <c r="B20" s="154">
        <v>840526</v>
      </c>
      <c r="C20" s="154">
        <v>862265</v>
      </c>
      <c r="D20" s="154">
        <v>746407</v>
      </c>
    </row>
    <row r="21" spans="1:4" ht="15" customHeight="1">
      <c r="A21" s="150" t="s">
        <v>244</v>
      </c>
      <c r="B21" s="154">
        <v>141518</v>
      </c>
      <c r="C21" s="154">
        <v>143039</v>
      </c>
      <c r="D21" s="154">
        <v>130685</v>
      </c>
    </row>
    <row r="22" spans="1:4" ht="15" customHeight="1">
      <c r="A22" s="150" t="s">
        <v>245</v>
      </c>
      <c r="B22" s="154">
        <v>14325</v>
      </c>
      <c r="C22" s="155">
        <v>14594</v>
      </c>
      <c r="D22" s="154">
        <v>12746</v>
      </c>
    </row>
    <row r="23" spans="1:4" ht="15" customHeight="1">
      <c r="A23" s="150" t="s">
        <v>246</v>
      </c>
      <c r="B23" s="154">
        <v>25266</v>
      </c>
      <c r="C23" s="154">
        <v>25511</v>
      </c>
      <c r="D23" s="154">
        <v>23499</v>
      </c>
    </row>
    <row r="24" spans="1:4" ht="15" customHeight="1">
      <c r="A24" s="150" t="s">
        <v>247</v>
      </c>
      <c r="B24" s="152">
        <v>214</v>
      </c>
      <c r="C24" s="152">
        <v>249</v>
      </c>
      <c r="D24" s="152">
        <v>173</v>
      </c>
    </row>
    <row r="25" spans="1:4" ht="15" customHeight="1">
      <c r="A25" s="150" t="s">
        <v>248</v>
      </c>
      <c r="B25" s="152">
        <v>2727</v>
      </c>
      <c r="C25" s="152">
        <v>2712</v>
      </c>
      <c r="D25" s="154">
        <v>2354</v>
      </c>
    </row>
    <row r="26" spans="1:4" ht="15" customHeight="1">
      <c r="A26" s="156" t="s">
        <v>250</v>
      </c>
    </row>
    <row r="27" spans="1:4" ht="15" customHeight="1">
      <c r="A27" s="157"/>
    </row>
    <row r="28" spans="1:4" ht="15" customHeight="1">
      <c r="D28" s="108"/>
    </row>
    <row r="29" spans="1:4" ht="15" customHeight="1">
      <c r="D29" s="108"/>
    </row>
    <row r="30" spans="1:4" ht="15" customHeight="1">
      <c r="D30" s="108"/>
    </row>
    <row r="31" spans="1:4" ht="15" customHeight="1">
      <c r="D31" s="108"/>
    </row>
    <row r="32" spans="1:4" ht="15" customHeight="1">
      <c r="D32" s="108"/>
    </row>
    <row r="33" spans="1:4" ht="15" customHeight="1">
      <c r="D33" s="108"/>
    </row>
    <row r="34" spans="1:4" ht="15" customHeight="1">
      <c r="A34" s="158"/>
      <c r="D34" s="108"/>
    </row>
    <row r="35" spans="1:4" ht="15" customHeight="1">
      <c r="D35" s="108"/>
    </row>
    <row r="36" spans="1:4" ht="15" customHeight="1">
      <c r="D36" s="108"/>
    </row>
    <row r="37" spans="1:4" ht="15" customHeight="1">
      <c r="D37" s="108"/>
    </row>
    <row r="38" spans="1:4" ht="15" customHeight="1">
      <c r="D38" s="108"/>
    </row>
    <row r="39" spans="1:4" ht="15" customHeight="1">
      <c r="D39" s="108"/>
    </row>
  </sheetData>
  <mergeCells count="1">
    <mergeCell ref="B10:D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B69B-D65A-48F7-A510-3A30CD9E781D}">
  <sheetPr codeName="Hoja6">
    <tabColor rgb="FF002060"/>
  </sheetPr>
  <dimension ref="A1:V73"/>
  <sheetViews>
    <sheetView workbookViewId="0">
      <selection activeCell="L16" sqref="L16"/>
    </sheetView>
  </sheetViews>
  <sheetFormatPr baseColWidth="10" defaultColWidth="11.42578125" defaultRowHeight="15"/>
  <cols>
    <col min="1" max="1" width="3.5703125" customWidth="1"/>
    <col min="2" max="2" width="5.28515625" customWidth="1"/>
    <col min="3" max="3" width="8" customWidth="1"/>
    <col min="5" max="5" width="8.28515625" customWidth="1"/>
    <col min="6" max="6" width="8.85546875" customWidth="1"/>
    <col min="7" max="7" width="10.28515625" customWidth="1"/>
    <col min="8" max="9" width="8.85546875" customWidth="1"/>
    <col min="10" max="10" width="7.85546875" customWidth="1"/>
    <col min="11" max="11" width="8.42578125" customWidth="1"/>
    <col min="12" max="12" width="8.5703125" customWidth="1"/>
    <col min="13" max="13" width="7.140625" customWidth="1"/>
    <col min="14" max="15" width="8.28515625" customWidth="1"/>
    <col min="17" max="17" width="14.85546875" customWidth="1"/>
    <col min="19" max="19" width="4.42578125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162" t="s">
        <v>0</v>
      </c>
      <c r="R2" s="163"/>
    </row>
    <row r="3" spans="1:22" ht="26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</row>
    <row r="4" spans="1:22">
      <c r="A4" s="2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"/>
      <c r="O4" s="1"/>
      <c r="V4" s="4"/>
    </row>
    <row r="5" spans="1:22" ht="17.25" customHeight="1" thickBot="1">
      <c r="A5" s="2"/>
      <c r="B5" s="165" t="s">
        <v>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"/>
      <c r="O5" s="1"/>
    </row>
    <row r="6" spans="1:22" ht="20.25" customHeight="1" thickBot="1">
      <c r="A6" s="1"/>
      <c r="B6" s="5"/>
      <c r="C6" s="5"/>
      <c r="D6" s="6" t="s">
        <v>2</v>
      </c>
      <c r="E6" s="166" t="s">
        <v>230</v>
      </c>
      <c r="F6" s="167"/>
      <c r="G6" s="167"/>
      <c r="H6" s="167"/>
      <c r="I6" s="7"/>
      <c r="J6" s="7"/>
      <c r="K6" s="8" t="s">
        <v>3</v>
      </c>
      <c r="L6" s="168"/>
      <c r="M6" s="169"/>
      <c r="N6" s="1"/>
      <c r="O6" s="1"/>
      <c r="P6" s="170" t="s">
        <v>4</v>
      </c>
      <c r="Q6" s="171"/>
      <c r="R6" s="172"/>
      <c r="S6" s="9"/>
      <c r="T6" s="176" t="s">
        <v>5</v>
      </c>
      <c r="U6" s="177"/>
      <c r="V6" s="178"/>
    </row>
    <row r="7" spans="1:22" ht="15" customHeight="1" thickBot="1">
      <c r="A7" s="179" t="s">
        <v>6</v>
      </c>
      <c r="B7" s="180"/>
      <c r="C7" s="5"/>
      <c r="D7" s="1"/>
      <c r="E7" s="1"/>
      <c r="F7" s="1"/>
      <c r="G7" s="1"/>
      <c r="H7" s="1"/>
      <c r="I7" s="1"/>
      <c r="J7" s="1"/>
      <c r="K7" s="8" t="s">
        <v>7</v>
      </c>
      <c r="L7" s="185"/>
      <c r="M7" s="169"/>
      <c r="N7" s="1"/>
      <c r="O7" s="1"/>
      <c r="P7" s="173"/>
      <c r="Q7" s="174"/>
      <c r="R7" s="175"/>
      <c r="S7" s="9"/>
      <c r="T7" s="186" t="s">
        <v>8</v>
      </c>
      <c r="U7" s="187"/>
      <c r="V7" s="12">
        <v>484</v>
      </c>
    </row>
    <row r="8" spans="1:22" ht="15" customHeight="1" thickBot="1">
      <c r="A8" s="181"/>
      <c r="B8" s="182"/>
      <c r="C8" s="5"/>
      <c r="D8" s="188" t="s">
        <v>9</v>
      </c>
      <c r="E8" s="188"/>
      <c r="F8" s="189"/>
      <c r="G8" s="189"/>
      <c r="H8" s="189"/>
      <c r="I8" s="189"/>
      <c r="J8" s="1"/>
      <c r="K8" s="8" t="s">
        <v>10</v>
      </c>
      <c r="L8" s="1"/>
      <c r="M8" s="1"/>
      <c r="N8" s="1"/>
      <c r="O8" s="1"/>
      <c r="P8" s="10" t="s">
        <v>11</v>
      </c>
      <c r="Q8" s="11"/>
      <c r="R8" s="13">
        <v>76</v>
      </c>
      <c r="S8" s="9"/>
      <c r="T8" s="190" t="s">
        <v>12</v>
      </c>
      <c r="U8" s="191"/>
      <c r="V8" s="13">
        <v>174</v>
      </c>
    </row>
    <row r="9" spans="1:22" ht="15.75" customHeight="1" thickBot="1">
      <c r="A9" s="183"/>
      <c r="B9" s="184"/>
      <c r="C9" s="5"/>
      <c r="D9" s="16"/>
      <c r="E9" s="192"/>
      <c r="F9" s="193"/>
      <c r="G9" s="193"/>
      <c r="H9" s="193"/>
      <c r="I9" s="194"/>
      <c r="J9" s="1"/>
      <c r="K9" s="1"/>
      <c r="L9" s="1"/>
      <c r="M9" s="1"/>
      <c r="N9" s="1"/>
      <c r="O9" s="1"/>
      <c r="P9" s="190" t="s">
        <v>13</v>
      </c>
      <c r="Q9" s="191"/>
      <c r="R9" s="13">
        <v>1153</v>
      </c>
      <c r="S9" s="9"/>
      <c r="T9" s="14" t="s">
        <v>14</v>
      </c>
      <c r="U9" s="15"/>
      <c r="V9" s="13">
        <v>46</v>
      </c>
    </row>
    <row r="10" spans="1:22" ht="15.75" thickBot="1">
      <c r="A10" s="1"/>
      <c r="B10" s="201" t="s">
        <v>15</v>
      </c>
      <c r="C10" s="201"/>
      <c r="D10" s="201"/>
      <c r="E10" s="201"/>
      <c r="F10" s="201"/>
      <c r="G10" s="201"/>
      <c r="H10" s="201"/>
      <c r="I10" s="201"/>
      <c r="J10" s="201"/>
      <c r="K10" s="1"/>
      <c r="L10" s="1"/>
      <c r="M10" s="1"/>
      <c r="N10" s="1"/>
      <c r="O10" s="1"/>
      <c r="P10" s="190" t="s">
        <v>16</v>
      </c>
      <c r="Q10" s="191"/>
      <c r="R10" s="13">
        <v>51</v>
      </c>
      <c r="S10" s="9"/>
      <c r="T10" s="190" t="s">
        <v>17</v>
      </c>
      <c r="U10" s="191"/>
      <c r="V10" s="13">
        <v>4012</v>
      </c>
    </row>
    <row r="11" spans="1:22" ht="15.75" thickBot="1">
      <c r="B11" s="202" t="s">
        <v>18</v>
      </c>
      <c r="C11" s="203"/>
      <c r="D11" s="203"/>
      <c r="E11" s="204" t="s">
        <v>19</v>
      </c>
      <c r="F11" s="205"/>
      <c r="G11" s="204" t="s">
        <v>20</v>
      </c>
      <c r="H11" s="205"/>
      <c r="I11" s="206" t="s">
        <v>21</v>
      </c>
      <c r="J11" s="207"/>
      <c r="P11" s="190" t="s">
        <v>22</v>
      </c>
      <c r="Q11" s="191"/>
      <c r="R11" s="17">
        <v>559</v>
      </c>
      <c r="S11" s="9"/>
      <c r="T11" s="190" t="s">
        <v>23</v>
      </c>
      <c r="U11" s="191"/>
      <c r="V11" s="13">
        <v>0</v>
      </c>
    </row>
    <row r="12" spans="1:22">
      <c r="B12" s="195" t="s">
        <v>24</v>
      </c>
      <c r="C12" s="196"/>
      <c r="D12" s="196"/>
      <c r="E12" s="197">
        <v>1699</v>
      </c>
      <c r="F12" s="198"/>
      <c r="G12" s="197">
        <v>36</v>
      </c>
      <c r="H12" s="198"/>
      <c r="I12" s="199">
        <f t="shared" ref="I12:I18" si="0">SUM(E12:H12)</f>
        <v>1735</v>
      </c>
      <c r="J12" s="200"/>
      <c r="K12" s="18">
        <v>62880</v>
      </c>
      <c r="P12" s="190" t="s">
        <v>25</v>
      </c>
      <c r="Q12" s="191"/>
      <c r="R12" s="13">
        <v>29</v>
      </c>
      <c r="S12" s="9"/>
      <c r="T12" s="190" t="s">
        <v>26</v>
      </c>
      <c r="U12" s="191"/>
      <c r="V12" s="13">
        <v>0</v>
      </c>
    </row>
    <row r="13" spans="1:22">
      <c r="B13" s="208" t="s">
        <v>27</v>
      </c>
      <c r="C13" s="209"/>
      <c r="D13" s="209"/>
      <c r="E13" s="210">
        <v>6289</v>
      </c>
      <c r="F13" s="211"/>
      <c r="G13" s="210">
        <v>276</v>
      </c>
      <c r="H13" s="211"/>
      <c r="I13" s="212">
        <f t="shared" si="0"/>
        <v>6565</v>
      </c>
      <c r="J13" s="213"/>
      <c r="L13" s="96"/>
      <c r="P13" s="14" t="s">
        <v>28</v>
      </c>
      <c r="Q13" s="15"/>
      <c r="R13" s="13">
        <v>2</v>
      </c>
      <c r="S13" s="9"/>
      <c r="T13" s="190" t="s">
        <v>29</v>
      </c>
      <c r="U13" s="191"/>
      <c r="V13" s="13">
        <v>21</v>
      </c>
    </row>
    <row r="14" spans="1:22">
      <c r="B14" s="208" t="s">
        <v>30</v>
      </c>
      <c r="C14" s="209"/>
      <c r="D14" s="209"/>
      <c r="E14" s="210">
        <v>694</v>
      </c>
      <c r="F14" s="211"/>
      <c r="G14" s="210">
        <v>32</v>
      </c>
      <c r="H14" s="211"/>
      <c r="I14" s="212">
        <f t="shared" si="0"/>
        <v>726</v>
      </c>
      <c r="J14" s="213"/>
      <c r="P14" s="190" t="s">
        <v>31</v>
      </c>
      <c r="Q14" s="191"/>
      <c r="R14" s="13">
        <v>40</v>
      </c>
      <c r="S14" s="9"/>
      <c r="T14" s="190" t="s">
        <v>32</v>
      </c>
      <c r="U14" s="191"/>
      <c r="V14" s="13">
        <v>0</v>
      </c>
    </row>
    <row r="15" spans="1:22">
      <c r="B15" s="208" t="s">
        <v>33</v>
      </c>
      <c r="C15" s="209"/>
      <c r="D15" s="209"/>
      <c r="E15" s="210">
        <v>493</v>
      </c>
      <c r="F15" s="211"/>
      <c r="G15" s="210">
        <v>0</v>
      </c>
      <c r="H15" s="211"/>
      <c r="I15" s="212">
        <f t="shared" si="0"/>
        <v>493</v>
      </c>
      <c r="J15" s="213"/>
      <c r="L15" s="96"/>
      <c r="P15" s="190" t="s">
        <v>34</v>
      </c>
      <c r="Q15" s="191"/>
      <c r="R15" s="13">
        <v>23</v>
      </c>
      <c r="S15" s="9"/>
      <c r="T15" s="190" t="s">
        <v>35</v>
      </c>
      <c r="U15" s="191"/>
      <c r="V15" s="12">
        <v>1119</v>
      </c>
    </row>
    <row r="16" spans="1:22">
      <c r="B16" s="208" t="s">
        <v>36</v>
      </c>
      <c r="C16" s="209"/>
      <c r="D16" s="209"/>
      <c r="E16" s="210">
        <v>44</v>
      </c>
      <c r="F16" s="211"/>
      <c r="G16" s="210">
        <v>274</v>
      </c>
      <c r="H16" s="211"/>
      <c r="I16" s="212">
        <f t="shared" si="0"/>
        <v>318</v>
      </c>
      <c r="J16" s="213"/>
      <c r="P16" s="190" t="s">
        <v>37</v>
      </c>
      <c r="Q16" s="191"/>
      <c r="R16" s="13">
        <v>0</v>
      </c>
      <c r="S16" s="9"/>
      <c r="T16" s="190" t="s">
        <v>38</v>
      </c>
      <c r="U16" s="191"/>
      <c r="V16" s="13">
        <v>9</v>
      </c>
    </row>
    <row r="17" spans="2:22">
      <c r="B17" s="208" t="s">
        <v>39</v>
      </c>
      <c r="C17" s="209"/>
      <c r="D17" s="209"/>
      <c r="E17" s="210">
        <v>118</v>
      </c>
      <c r="F17" s="211"/>
      <c r="G17" s="210">
        <v>142</v>
      </c>
      <c r="H17" s="211"/>
      <c r="I17" s="212">
        <f t="shared" si="0"/>
        <v>260</v>
      </c>
      <c r="J17" s="213"/>
      <c r="P17" s="190" t="s">
        <v>40</v>
      </c>
      <c r="Q17" s="191"/>
      <c r="R17" s="13">
        <v>66</v>
      </c>
      <c r="S17" s="9"/>
      <c r="T17" s="19"/>
      <c r="U17" s="20"/>
      <c r="V17" s="21"/>
    </row>
    <row r="18" spans="2:22">
      <c r="B18" s="223" t="s">
        <v>41</v>
      </c>
      <c r="C18" s="224"/>
      <c r="D18" s="224"/>
      <c r="E18" s="210">
        <v>121</v>
      </c>
      <c r="F18" s="211"/>
      <c r="G18" s="210">
        <v>2172</v>
      </c>
      <c r="H18" s="211"/>
      <c r="I18" s="212">
        <f t="shared" si="0"/>
        <v>2293</v>
      </c>
      <c r="J18" s="213"/>
      <c r="P18" s="190" t="s">
        <v>42</v>
      </c>
      <c r="Q18" s="191"/>
      <c r="R18" s="13">
        <v>0</v>
      </c>
      <c r="S18" s="9"/>
      <c r="T18" s="15"/>
      <c r="U18" s="15"/>
      <c r="V18" s="9"/>
    </row>
    <row r="19" spans="2:22" ht="15.75" thickBot="1">
      <c r="B19" s="214" t="s">
        <v>21</v>
      </c>
      <c r="C19" s="215"/>
      <c r="D19" s="216"/>
      <c r="E19" s="217">
        <f>SUM(E12:F18)</f>
        <v>9458</v>
      </c>
      <c r="F19" s="218"/>
      <c r="G19" s="217">
        <f>SUM(G12:H18)</f>
        <v>2932</v>
      </c>
      <c r="H19" s="218"/>
      <c r="I19" s="217">
        <f>SUM(I12:J18)</f>
        <v>12390</v>
      </c>
      <c r="J19" s="219"/>
      <c r="P19" s="220" t="s">
        <v>43</v>
      </c>
      <c r="Q19" s="221"/>
      <c r="R19" s="13">
        <v>23</v>
      </c>
      <c r="S19" s="9"/>
      <c r="T19" s="15"/>
      <c r="U19" s="15"/>
      <c r="V19" s="9"/>
    </row>
    <row r="20" spans="2:22">
      <c r="P20" s="15"/>
      <c r="Q20" s="15"/>
      <c r="R20" s="22"/>
      <c r="S20" s="9"/>
      <c r="T20" s="15"/>
      <c r="U20" s="15"/>
      <c r="V20" s="9"/>
    </row>
    <row r="21" spans="2:22" ht="16.5" thickBot="1">
      <c r="B21" s="222" t="s">
        <v>44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P21" s="15"/>
      <c r="Q21" s="15"/>
      <c r="R21" s="9"/>
      <c r="S21" s="9"/>
      <c r="T21" s="15"/>
      <c r="U21" s="15"/>
      <c r="V21" s="9"/>
    </row>
    <row r="22" spans="2:22" ht="21.75" customHeight="1">
      <c r="B22" s="233" t="s">
        <v>45</v>
      </c>
      <c r="C22" s="234"/>
      <c r="D22" s="235"/>
      <c r="E22" s="239" t="s">
        <v>46</v>
      </c>
      <c r="F22" s="240"/>
      <c r="G22" s="240"/>
      <c r="H22" s="239" t="s">
        <v>47</v>
      </c>
      <c r="I22" s="240"/>
      <c r="J22" s="241"/>
      <c r="K22" s="239" t="s">
        <v>48</v>
      </c>
      <c r="L22" s="241"/>
      <c r="M22" s="242" t="s">
        <v>49</v>
      </c>
      <c r="P22" s="244" t="s">
        <v>50</v>
      </c>
      <c r="Q22" s="245"/>
      <c r="R22" s="245"/>
      <c r="S22" s="9"/>
      <c r="T22" s="225" t="s">
        <v>51</v>
      </c>
      <c r="U22" s="225"/>
      <c r="V22" s="225"/>
    </row>
    <row r="23" spans="2:22" s="25" customFormat="1" ht="34.5" thickBot="1">
      <c r="B23" s="236"/>
      <c r="C23" s="237"/>
      <c r="D23" s="238"/>
      <c r="E23" s="23" t="s">
        <v>52</v>
      </c>
      <c r="F23" s="23" t="s">
        <v>53</v>
      </c>
      <c r="G23" s="23" t="s">
        <v>54</v>
      </c>
      <c r="H23" s="23" t="s">
        <v>52</v>
      </c>
      <c r="I23" s="23" t="s">
        <v>53</v>
      </c>
      <c r="J23" s="23" t="s">
        <v>54</v>
      </c>
      <c r="K23" s="23" t="s">
        <v>52</v>
      </c>
      <c r="L23" s="24" t="s">
        <v>53</v>
      </c>
      <c r="M23" s="243"/>
      <c r="P23" s="245"/>
      <c r="Q23" s="245"/>
      <c r="R23" s="245"/>
      <c r="S23" s="9"/>
      <c r="T23" s="186" t="s">
        <v>55</v>
      </c>
      <c r="U23" s="187"/>
      <c r="V23" s="13">
        <v>0</v>
      </c>
    </row>
    <row r="24" spans="2:22" ht="15.75" thickBot="1">
      <c r="B24" s="226" t="s">
        <v>56</v>
      </c>
      <c r="C24" s="227"/>
      <c r="D24" s="26" t="s">
        <v>57</v>
      </c>
      <c r="E24" s="27">
        <v>38</v>
      </c>
      <c r="F24" s="27">
        <v>70</v>
      </c>
      <c r="G24" s="28">
        <f>F24+E24</f>
        <v>108</v>
      </c>
      <c r="H24" s="27">
        <v>94</v>
      </c>
      <c r="I24" s="27">
        <v>74</v>
      </c>
      <c r="J24" s="28">
        <f>I24+H24</f>
        <v>168</v>
      </c>
      <c r="K24" s="28">
        <f>H24+E24</f>
        <v>132</v>
      </c>
      <c r="L24" s="28">
        <f>I24+F24</f>
        <v>144</v>
      </c>
      <c r="M24" s="29">
        <f>J24+G24</f>
        <v>276</v>
      </c>
      <c r="P24" s="230">
        <v>0</v>
      </c>
      <c r="Q24" s="231"/>
      <c r="R24" s="232"/>
      <c r="S24" s="9"/>
      <c r="T24" s="190" t="s">
        <v>58</v>
      </c>
      <c r="U24" s="191"/>
      <c r="V24" s="13">
        <v>9</v>
      </c>
    </row>
    <row r="25" spans="2:22">
      <c r="B25" s="228"/>
      <c r="C25" s="229"/>
      <c r="D25" s="30" t="s">
        <v>59</v>
      </c>
      <c r="E25" s="31">
        <v>76</v>
      </c>
      <c r="F25" s="31">
        <v>162</v>
      </c>
      <c r="G25" s="32">
        <f>F25+E25</f>
        <v>238</v>
      </c>
      <c r="H25" s="31">
        <v>1</v>
      </c>
      <c r="I25" s="31">
        <v>2</v>
      </c>
      <c r="J25" s="32">
        <f>I25+H25</f>
        <v>3</v>
      </c>
      <c r="K25" s="28">
        <f t="shared" ref="K25:M42" si="1">H25+E25</f>
        <v>77</v>
      </c>
      <c r="L25" s="28">
        <f t="shared" si="1"/>
        <v>164</v>
      </c>
      <c r="M25" s="29">
        <f t="shared" si="1"/>
        <v>241</v>
      </c>
      <c r="P25" s="33"/>
      <c r="Q25" s="33"/>
      <c r="R25" s="33"/>
      <c r="S25" s="9"/>
      <c r="T25" s="190" t="s">
        <v>60</v>
      </c>
      <c r="U25" s="191"/>
      <c r="V25" s="13">
        <v>0</v>
      </c>
    </row>
    <row r="26" spans="2:22">
      <c r="B26" s="228" t="s">
        <v>61</v>
      </c>
      <c r="C26" s="229"/>
      <c r="D26" s="30" t="s">
        <v>57</v>
      </c>
      <c r="E26" s="31">
        <v>33</v>
      </c>
      <c r="F26" s="31">
        <v>92</v>
      </c>
      <c r="G26" s="32">
        <f t="shared" ref="G26:G42" si="2">F26+E26</f>
        <v>125</v>
      </c>
      <c r="H26" s="31">
        <v>31</v>
      </c>
      <c r="I26" s="31">
        <v>74</v>
      </c>
      <c r="J26" s="32">
        <f t="shared" ref="J26:J42" si="3">I26+H26</f>
        <v>105</v>
      </c>
      <c r="K26" s="28">
        <f t="shared" si="1"/>
        <v>64</v>
      </c>
      <c r="L26" s="28">
        <f t="shared" si="1"/>
        <v>166</v>
      </c>
      <c r="M26" s="29">
        <f t="shared" si="1"/>
        <v>230</v>
      </c>
      <c r="P26" s="33"/>
      <c r="Q26" s="33"/>
      <c r="R26" s="33"/>
      <c r="S26" s="9"/>
      <c r="T26" s="190" t="s">
        <v>62</v>
      </c>
      <c r="U26" s="191"/>
      <c r="V26" s="13">
        <v>0</v>
      </c>
    </row>
    <row r="27" spans="2:22">
      <c r="B27" s="228"/>
      <c r="C27" s="229"/>
      <c r="D27" s="30" t="s">
        <v>59</v>
      </c>
      <c r="E27" s="31">
        <v>206</v>
      </c>
      <c r="F27" s="31">
        <v>426</v>
      </c>
      <c r="G27" s="32">
        <f t="shared" si="2"/>
        <v>632</v>
      </c>
      <c r="H27" s="31">
        <v>1</v>
      </c>
      <c r="I27" s="31">
        <v>5</v>
      </c>
      <c r="J27" s="32">
        <f t="shared" si="3"/>
        <v>6</v>
      </c>
      <c r="K27" s="28">
        <f t="shared" si="1"/>
        <v>207</v>
      </c>
      <c r="L27" s="28">
        <f t="shared" si="1"/>
        <v>431</v>
      </c>
      <c r="M27" s="29">
        <f t="shared" si="1"/>
        <v>638</v>
      </c>
      <c r="P27" s="33"/>
      <c r="Q27" s="33"/>
      <c r="R27" s="33"/>
      <c r="S27" s="9"/>
      <c r="T27" s="220" t="s">
        <v>38</v>
      </c>
      <c r="U27" s="221"/>
      <c r="V27" s="13">
        <v>0</v>
      </c>
    </row>
    <row r="28" spans="2:22">
      <c r="B28" s="228" t="s">
        <v>63</v>
      </c>
      <c r="C28" s="229"/>
      <c r="D28" s="30" t="s">
        <v>57</v>
      </c>
      <c r="E28" s="31">
        <v>27</v>
      </c>
      <c r="F28" s="31">
        <v>53</v>
      </c>
      <c r="G28" s="32">
        <f t="shared" si="2"/>
        <v>80</v>
      </c>
      <c r="H28" s="31">
        <v>4</v>
      </c>
      <c r="I28" s="31">
        <v>1</v>
      </c>
      <c r="J28" s="32">
        <f t="shared" si="3"/>
        <v>5</v>
      </c>
      <c r="K28" s="28">
        <f t="shared" si="1"/>
        <v>31</v>
      </c>
      <c r="L28" s="28">
        <f t="shared" si="1"/>
        <v>54</v>
      </c>
      <c r="M28" s="29">
        <f t="shared" si="1"/>
        <v>85</v>
      </c>
      <c r="P28" s="33"/>
      <c r="R28" s="33"/>
      <c r="S28" s="9"/>
      <c r="T28" s="9"/>
      <c r="U28" s="9"/>
      <c r="V28" s="9"/>
    </row>
    <row r="29" spans="2:22">
      <c r="B29" s="228"/>
      <c r="C29" s="229"/>
      <c r="D29" s="30" t="s">
        <v>59</v>
      </c>
      <c r="E29" s="31">
        <v>153</v>
      </c>
      <c r="F29" s="31">
        <v>324</v>
      </c>
      <c r="G29" s="32">
        <f t="shared" si="2"/>
        <v>477</v>
      </c>
      <c r="H29" s="31">
        <v>0</v>
      </c>
      <c r="I29" s="31">
        <v>4</v>
      </c>
      <c r="J29" s="32">
        <f t="shared" si="3"/>
        <v>4</v>
      </c>
      <c r="K29" s="28">
        <f t="shared" si="1"/>
        <v>153</v>
      </c>
      <c r="L29" s="28">
        <f t="shared" si="1"/>
        <v>328</v>
      </c>
      <c r="M29" s="29">
        <f t="shared" si="1"/>
        <v>481</v>
      </c>
      <c r="P29" s="33"/>
      <c r="Q29" s="33"/>
      <c r="R29" s="33"/>
      <c r="S29" s="9"/>
      <c r="T29" s="9"/>
      <c r="U29" s="9"/>
      <c r="V29" s="9"/>
    </row>
    <row r="30" spans="2:22">
      <c r="B30" s="228" t="s">
        <v>64</v>
      </c>
      <c r="C30" s="229"/>
      <c r="D30" s="30" t="s">
        <v>57</v>
      </c>
      <c r="E30" s="31">
        <v>22</v>
      </c>
      <c r="F30" s="31">
        <v>49</v>
      </c>
      <c r="G30" s="32">
        <f t="shared" si="2"/>
        <v>71</v>
      </c>
      <c r="H30" s="31">
        <v>2</v>
      </c>
      <c r="I30" s="31">
        <v>4</v>
      </c>
      <c r="J30" s="32">
        <f t="shared" si="3"/>
        <v>6</v>
      </c>
      <c r="K30" s="28">
        <f t="shared" si="1"/>
        <v>24</v>
      </c>
      <c r="L30" s="28">
        <f t="shared" si="1"/>
        <v>53</v>
      </c>
      <c r="M30" s="29">
        <f t="shared" si="1"/>
        <v>77</v>
      </c>
      <c r="P30" s="33"/>
      <c r="Q30" s="33"/>
      <c r="R30" s="33"/>
      <c r="S30" s="9"/>
      <c r="T30" s="9"/>
      <c r="U30" s="9"/>
      <c r="V30" s="9"/>
    </row>
    <row r="31" spans="2:22">
      <c r="B31" s="228"/>
      <c r="C31" s="229"/>
      <c r="D31" s="30" t="s">
        <v>59</v>
      </c>
      <c r="E31" s="31">
        <v>103</v>
      </c>
      <c r="F31" s="31">
        <v>237</v>
      </c>
      <c r="G31" s="32">
        <f t="shared" si="2"/>
        <v>340</v>
      </c>
      <c r="H31" s="31">
        <v>0</v>
      </c>
      <c r="I31" s="31">
        <v>0</v>
      </c>
      <c r="J31" s="32">
        <f t="shared" si="3"/>
        <v>0</v>
      </c>
      <c r="K31" s="28">
        <f t="shared" si="1"/>
        <v>103</v>
      </c>
      <c r="L31" s="28">
        <f t="shared" si="1"/>
        <v>237</v>
      </c>
      <c r="M31" s="29">
        <f t="shared" si="1"/>
        <v>340</v>
      </c>
      <c r="P31" s="191"/>
      <c r="Q31" s="191"/>
      <c r="R31" s="34"/>
      <c r="S31" s="9"/>
      <c r="T31" s="9"/>
      <c r="U31" s="9"/>
      <c r="V31" s="9"/>
    </row>
    <row r="32" spans="2:22">
      <c r="B32" s="228" t="s">
        <v>65</v>
      </c>
      <c r="C32" s="229"/>
      <c r="D32" s="30" t="s">
        <v>57</v>
      </c>
      <c r="E32" s="31">
        <v>65</v>
      </c>
      <c r="F32" s="31">
        <v>83</v>
      </c>
      <c r="G32" s="32">
        <f t="shared" si="2"/>
        <v>148</v>
      </c>
      <c r="H32" s="31">
        <v>1</v>
      </c>
      <c r="I32" s="31">
        <v>9</v>
      </c>
      <c r="J32" s="32">
        <f t="shared" si="3"/>
        <v>10</v>
      </c>
      <c r="K32" s="28">
        <f t="shared" si="1"/>
        <v>66</v>
      </c>
      <c r="L32" s="28">
        <f t="shared" si="1"/>
        <v>92</v>
      </c>
      <c r="M32" s="29">
        <f t="shared" si="1"/>
        <v>158</v>
      </c>
      <c r="P32" s="191"/>
      <c r="Q32" s="191"/>
      <c r="R32" s="34"/>
      <c r="S32" s="9"/>
      <c r="T32" s="9"/>
      <c r="U32" s="9"/>
      <c r="V32" s="9"/>
    </row>
    <row r="33" spans="2:22">
      <c r="B33" s="228"/>
      <c r="C33" s="229"/>
      <c r="D33" s="30" t="s">
        <v>59</v>
      </c>
      <c r="E33" s="31">
        <v>94</v>
      </c>
      <c r="F33" s="31">
        <v>240</v>
      </c>
      <c r="G33" s="32">
        <f t="shared" si="2"/>
        <v>334</v>
      </c>
      <c r="H33" s="31">
        <v>0</v>
      </c>
      <c r="I33" s="31">
        <v>0</v>
      </c>
      <c r="J33" s="32">
        <f t="shared" si="3"/>
        <v>0</v>
      </c>
      <c r="K33" s="28">
        <f t="shared" si="1"/>
        <v>94</v>
      </c>
      <c r="L33" s="28">
        <f t="shared" si="1"/>
        <v>240</v>
      </c>
      <c r="M33" s="29">
        <f t="shared" si="1"/>
        <v>334</v>
      </c>
      <c r="P33" s="15"/>
      <c r="Q33" s="139"/>
      <c r="R33" s="9"/>
      <c r="S33" s="9"/>
      <c r="T33" s="9"/>
      <c r="U33" s="9"/>
      <c r="V33" s="9"/>
    </row>
    <row r="34" spans="2:22" ht="21" customHeight="1">
      <c r="B34" s="246" t="s">
        <v>66</v>
      </c>
      <c r="C34" s="247"/>
      <c r="D34" s="248"/>
      <c r="E34" s="35">
        <f t="shared" ref="E34:M34" si="4">SUM(E24:E33)</f>
        <v>817</v>
      </c>
      <c r="F34" s="35">
        <f t="shared" si="4"/>
        <v>1736</v>
      </c>
      <c r="G34" s="35">
        <f t="shared" si="4"/>
        <v>2553</v>
      </c>
      <c r="H34" s="35">
        <f t="shared" si="4"/>
        <v>134</v>
      </c>
      <c r="I34" s="35">
        <f t="shared" si="4"/>
        <v>173</v>
      </c>
      <c r="J34" s="35">
        <f t="shared" si="4"/>
        <v>307</v>
      </c>
      <c r="K34" s="35">
        <f t="shared" si="4"/>
        <v>951</v>
      </c>
      <c r="L34" s="35">
        <f t="shared" si="4"/>
        <v>1909</v>
      </c>
      <c r="M34" s="35">
        <f t="shared" si="4"/>
        <v>2860</v>
      </c>
      <c r="P34" s="15"/>
      <c r="Q34" s="15"/>
      <c r="R34" s="9"/>
      <c r="S34" s="9"/>
      <c r="T34" s="9"/>
      <c r="U34" s="9"/>
      <c r="V34" s="9"/>
    </row>
    <row r="35" spans="2:22">
      <c r="B35" s="228" t="s">
        <v>67</v>
      </c>
      <c r="C35" s="229"/>
      <c r="D35" s="36" t="s">
        <v>68</v>
      </c>
      <c r="E35" s="31">
        <v>84</v>
      </c>
      <c r="F35" s="31">
        <v>261</v>
      </c>
      <c r="G35" s="32">
        <f t="shared" si="2"/>
        <v>345</v>
      </c>
      <c r="H35" s="31">
        <v>10</v>
      </c>
      <c r="I35" s="31">
        <v>11</v>
      </c>
      <c r="J35" s="32">
        <f t="shared" si="3"/>
        <v>21</v>
      </c>
      <c r="K35" s="28">
        <f t="shared" si="1"/>
        <v>94</v>
      </c>
      <c r="L35" s="28">
        <f t="shared" si="1"/>
        <v>272</v>
      </c>
      <c r="M35" s="29">
        <f t="shared" si="1"/>
        <v>366</v>
      </c>
      <c r="P35" s="37"/>
      <c r="Q35" s="37"/>
    </row>
    <row r="36" spans="2:22">
      <c r="B36" s="228"/>
      <c r="C36" s="229"/>
      <c r="D36" s="36" t="s">
        <v>69</v>
      </c>
      <c r="E36" s="31">
        <v>1</v>
      </c>
      <c r="F36" s="31">
        <v>7</v>
      </c>
      <c r="G36" s="32">
        <f t="shared" si="2"/>
        <v>8</v>
      </c>
      <c r="H36" s="31">
        <v>0</v>
      </c>
      <c r="I36" s="31">
        <v>0</v>
      </c>
      <c r="J36" s="32">
        <f t="shared" si="3"/>
        <v>0</v>
      </c>
      <c r="K36" s="28">
        <f t="shared" si="1"/>
        <v>1</v>
      </c>
      <c r="L36" s="28">
        <f t="shared" si="1"/>
        <v>7</v>
      </c>
      <c r="M36" s="29">
        <f t="shared" si="1"/>
        <v>8</v>
      </c>
      <c r="P36" s="37"/>
      <c r="Q36" s="37"/>
    </row>
    <row r="37" spans="2:22">
      <c r="B37" s="249" t="s">
        <v>70</v>
      </c>
      <c r="C37" s="250"/>
      <c r="D37" s="36" t="s">
        <v>68</v>
      </c>
      <c r="E37" s="31">
        <v>16</v>
      </c>
      <c r="F37" s="31">
        <v>22</v>
      </c>
      <c r="G37" s="32">
        <f t="shared" si="2"/>
        <v>38</v>
      </c>
      <c r="H37" s="31">
        <v>0</v>
      </c>
      <c r="I37" s="31">
        <v>0</v>
      </c>
      <c r="J37" s="32">
        <f t="shared" si="3"/>
        <v>0</v>
      </c>
      <c r="K37" s="28">
        <f t="shared" si="1"/>
        <v>16</v>
      </c>
      <c r="L37" s="28">
        <f t="shared" si="1"/>
        <v>22</v>
      </c>
      <c r="M37" s="29">
        <f t="shared" si="1"/>
        <v>38</v>
      </c>
      <c r="P37" s="136"/>
      <c r="Q37" s="37"/>
    </row>
    <row r="38" spans="2:22">
      <c r="B38" s="249"/>
      <c r="C38" s="250"/>
      <c r="D38" s="38" t="s">
        <v>69</v>
      </c>
      <c r="E38" s="31">
        <v>1</v>
      </c>
      <c r="F38" s="31">
        <v>1</v>
      </c>
      <c r="G38" s="32">
        <f t="shared" si="2"/>
        <v>2</v>
      </c>
      <c r="H38" s="31">
        <v>0</v>
      </c>
      <c r="I38" s="31">
        <v>0</v>
      </c>
      <c r="J38" s="32">
        <f t="shared" si="3"/>
        <v>0</v>
      </c>
      <c r="K38" s="28">
        <f t="shared" si="1"/>
        <v>1</v>
      </c>
      <c r="L38" s="28">
        <f t="shared" si="1"/>
        <v>1</v>
      </c>
      <c r="M38" s="29">
        <f t="shared" si="1"/>
        <v>2</v>
      </c>
      <c r="P38" s="37"/>
      <c r="Q38" s="37"/>
    </row>
    <row r="39" spans="2:22">
      <c r="B39" s="228" t="s">
        <v>71</v>
      </c>
      <c r="C39" s="229"/>
      <c r="D39" s="36" t="s">
        <v>68</v>
      </c>
      <c r="E39" s="31">
        <v>17</v>
      </c>
      <c r="F39" s="31">
        <v>8</v>
      </c>
      <c r="G39" s="32">
        <f t="shared" si="2"/>
        <v>25</v>
      </c>
      <c r="H39" s="31">
        <v>0</v>
      </c>
      <c r="I39" s="31">
        <v>1</v>
      </c>
      <c r="J39" s="32">
        <f t="shared" si="3"/>
        <v>1</v>
      </c>
      <c r="K39" s="28">
        <f t="shared" si="1"/>
        <v>17</v>
      </c>
      <c r="L39" s="28">
        <f t="shared" si="1"/>
        <v>9</v>
      </c>
      <c r="M39" s="29">
        <f t="shared" si="1"/>
        <v>26</v>
      </c>
    </row>
    <row r="40" spans="2:22">
      <c r="B40" s="228"/>
      <c r="C40" s="229"/>
      <c r="D40" s="36" t="s">
        <v>69</v>
      </c>
      <c r="E40" s="31">
        <v>1</v>
      </c>
      <c r="F40" s="31">
        <v>1</v>
      </c>
      <c r="G40" s="32">
        <f t="shared" si="2"/>
        <v>2</v>
      </c>
      <c r="H40" s="31">
        <v>0</v>
      </c>
      <c r="I40" s="31">
        <v>0</v>
      </c>
      <c r="J40" s="32">
        <f t="shared" si="3"/>
        <v>0</v>
      </c>
      <c r="K40" s="28">
        <f t="shared" si="1"/>
        <v>1</v>
      </c>
      <c r="L40" s="28">
        <f t="shared" si="1"/>
        <v>1</v>
      </c>
      <c r="M40" s="29">
        <f t="shared" si="1"/>
        <v>2</v>
      </c>
    </row>
    <row r="41" spans="2:22" ht="17.25" customHeight="1">
      <c r="B41" s="251" t="s">
        <v>72</v>
      </c>
      <c r="C41" s="252"/>
      <c r="D41" s="36" t="s">
        <v>68</v>
      </c>
      <c r="E41" s="31">
        <v>128</v>
      </c>
      <c r="F41" s="31">
        <v>338</v>
      </c>
      <c r="G41" s="32">
        <f t="shared" si="2"/>
        <v>466</v>
      </c>
      <c r="H41" s="31">
        <v>143</v>
      </c>
      <c r="I41" s="31">
        <v>1031</v>
      </c>
      <c r="J41" s="32">
        <f t="shared" si="3"/>
        <v>1174</v>
      </c>
      <c r="K41" s="28">
        <f t="shared" si="1"/>
        <v>271</v>
      </c>
      <c r="L41" s="28">
        <f t="shared" si="1"/>
        <v>1369</v>
      </c>
      <c r="M41" s="29">
        <f t="shared" si="1"/>
        <v>1640</v>
      </c>
    </row>
    <row r="42" spans="2:22" ht="17.25" customHeight="1">
      <c r="B42" s="251"/>
      <c r="C42" s="252"/>
      <c r="D42" s="36" t="s">
        <v>69</v>
      </c>
      <c r="E42" s="31">
        <v>0</v>
      </c>
      <c r="F42" s="31">
        <v>0</v>
      </c>
      <c r="G42" s="32">
        <f t="shared" si="2"/>
        <v>0</v>
      </c>
      <c r="H42" s="31">
        <v>0</v>
      </c>
      <c r="I42" s="31">
        <v>0</v>
      </c>
      <c r="J42" s="32">
        <f t="shared" si="3"/>
        <v>0</v>
      </c>
      <c r="K42" s="28">
        <f t="shared" si="1"/>
        <v>0</v>
      </c>
      <c r="L42" s="28">
        <f t="shared" si="1"/>
        <v>0</v>
      </c>
      <c r="M42" s="29">
        <f t="shared" si="1"/>
        <v>0</v>
      </c>
    </row>
    <row r="43" spans="2:22">
      <c r="B43" s="253" t="s">
        <v>66</v>
      </c>
      <c r="C43" s="254"/>
      <c r="D43" s="255"/>
      <c r="E43" s="39">
        <f>SUM(E35:E42)</f>
        <v>248</v>
      </c>
      <c r="F43" s="39">
        <f t="shared" ref="F43:M43" si="5">SUM(F35:F42)</f>
        <v>638</v>
      </c>
      <c r="G43" s="39">
        <f t="shared" si="5"/>
        <v>886</v>
      </c>
      <c r="H43" s="39">
        <f t="shared" si="5"/>
        <v>153</v>
      </c>
      <c r="I43" s="39">
        <f t="shared" si="5"/>
        <v>1043</v>
      </c>
      <c r="J43" s="39">
        <f t="shared" si="5"/>
        <v>1196</v>
      </c>
      <c r="K43" s="39">
        <f t="shared" si="5"/>
        <v>401</v>
      </c>
      <c r="L43" s="39">
        <f t="shared" si="5"/>
        <v>1681</v>
      </c>
      <c r="M43" s="39">
        <f t="shared" si="5"/>
        <v>2082</v>
      </c>
    </row>
    <row r="44" spans="2:22" ht="15.75" thickBot="1">
      <c r="B44" s="256" t="s">
        <v>73</v>
      </c>
      <c r="C44" s="257"/>
      <c r="D44" s="258"/>
      <c r="E44" s="40">
        <f>SUM(E43,E34)</f>
        <v>1065</v>
      </c>
      <c r="F44" s="40">
        <f t="shared" ref="F44:M44" si="6">SUM(F43,F34)</f>
        <v>2374</v>
      </c>
      <c r="G44" s="40">
        <f t="shared" si="6"/>
        <v>3439</v>
      </c>
      <c r="H44" s="40">
        <f t="shared" si="6"/>
        <v>287</v>
      </c>
      <c r="I44" s="40">
        <f t="shared" si="6"/>
        <v>1216</v>
      </c>
      <c r="J44" s="40">
        <f t="shared" si="6"/>
        <v>1503</v>
      </c>
      <c r="K44" s="40">
        <f t="shared" si="6"/>
        <v>1352</v>
      </c>
      <c r="L44" s="40">
        <f t="shared" si="6"/>
        <v>3590</v>
      </c>
      <c r="M44" s="40">
        <f t="shared" si="6"/>
        <v>4942</v>
      </c>
    </row>
    <row r="45" spans="2:22" ht="16.5" thickBot="1">
      <c r="B45" s="222" t="s">
        <v>74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</row>
    <row r="46" spans="2:22" ht="30.75" customHeight="1" thickBot="1">
      <c r="B46" s="259" t="s">
        <v>75</v>
      </c>
      <c r="C46" s="260"/>
      <c r="D46" s="260"/>
      <c r="E46" s="260"/>
      <c r="F46" s="261" t="s">
        <v>76</v>
      </c>
      <c r="G46" s="262"/>
      <c r="H46" s="263"/>
      <c r="I46" s="262" t="s">
        <v>77</v>
      </c>
      <c r="J46" s="262"/>
      <c r="K46" s="262"/>
      <c r="L46" s="261" t="s">
        <v>78</v>
      </c>
      <c r="M46" s="262"/>
      <c r="N46" s="263"/>
    </row>
    <row r="47" spans="2:22" ht="18.75" customHeight="1">
      <c r="B47" s="272" t="s">
        <v>79</v>
      </c>
      <c r="C47" s="273"/>
      <c r="D47" s="273"/>
      <c r="E47" s="41">
        <v>115</v>
      </c>
      <c r="F47" s="266" t="s">
        <v>80</v>
      </c>
      <c r="G47" s="267"/>
      <c r="H47" s="42">
        <v>21</v>
      </c>
      <c r="I47" s="267" t="s">
        <v>81</v>
      </c>
      <c r="J47" s="267"/>
      <c r="K47" s="41">
        <v>61</v>
      </c>
      <c r="L47" s="266" t="s">
        <v>81</v>
      </c>
      <c r="M47" s="267"/>
      <c r="N47" s="43">
        <v>83</v>
      </c>
    </row>
    <row r="48" spans="2:22" ht="18.75" customHeight="1">
      <c r="B48" s="272" t="s">
        <v>82</v>
      </c>
      <c r="C48" s="273"/>
      <c r="D48" s="273"/>
      <c r="E48" s="44">
        <v>52</v>
      </c>
      <c r="F48" s="266" t="s">
        <v>83</v>
      </c>
      <c r="G48" s="267"/>
      <c r="H48" s="45">
        <v>19</v>
      </c>
      <c r="I48" s="267" t="s">
        <v>84</v>
      </c>
      <c r="J48" s="267"/>
      <c r="K48" s="44">
        <v>56</v>
      </c>
      <c r="L48" s="266" t="s">
        <v>84</v>
      </c>
      <c r="M48" s="267"/>
      <c r="N48" s="46">
        <v>56</v>
      </c>
    </row>
    <row r="49" spans="2:15" ht="18.75" customHeight="1">
      <c r="B49" s="264" t="s">
        <v>85</v>
      </c>
      <c r="C49" s="265"/>
      <c r="D49" s="265"/>
      <c r="E49" s="44">
        <v>55</v>
      </c>
      <c r="F49" s="266" t="s">
        <v>86</v>
      </c>
      <c r="G49" s="267"/>
      <c r="H49" s="45">
        <v>63</v>
      </c>
      <c r="I49" s="267" t="s">
        <v>87</v>
      </c>
      <c r="J49" s="267"/>
      <c r="K49" s="44">
        <v>8</v>
      </c>
      <c r="L49" s="266" t="s">
        <v>87</v>
      </c>
      <c r="M49" s="267"/>
      <c r="N49" s="46">
        <v>1</v>
      </c>
    </row>
    <row r="50" spans="2:15" ht="25.5" customHeight="1">
      <c r="B50" s="268" t="s">
        <v>88</v>
      </c>
      <c r="C50" s="269"/>
      <c r="D50" s="269"/>
      <c r="E50" s="44">
        <v>43</v>
      </c>
      <c r="F50" s="270" t="s">
        <v>89</v>
      </c>
      <c r="G50" s="271"/>
      <c r="H50" s="45">
        <v>10</v>
      </c>
      <c r="I50" s="271" t="s">
        <v>90</v>
      </c>
      <c r="J50" s="271"/>
      <c r="K50" s="44">
        <v>62</v>
      </c>
      <c r="L50" s="264" t="s">
        <v>90</v>
      </c>
      <c r="M50" s="265"/>
      <c r="N50" s="46">
        <v>78</v>
      </c>
    </row>
    <row r="51" spans="2:15" ht="18.75" customHeight="1">
      <c r="B51" s="272" t="s">
        <v>91</v>
      </c>
      <c r="C51" s="273"/>
      <c r="D51" s="273"/>
      <c r="E51" s="44">
        <v>29</v>
      </c>
      <c r="F51" s="274"/>
      <c r="G51" s="275"/>
      <c r="H51" s="47"/>
      <c r="I51" s="275"/>
      <c r="J51" s="275"/>
      <c r="L51" s="274"/>
      <c r="M51" s="275"/>
      <c r="N51" s="47"/>
    </row>
    <row r="52" spans="2:15" ht="18.75" customHeight="1">
      <c r="B52" s="272" t="s">
        <v>92</v>
      </c>
      <c r="C52" s="273"/>
      <c r="D52" s="273"/>
      <c r="E52" s="44">
        <v>54</v>
      </c>
      <c r="F52" s="274"/>
      <c r="G52" s="275"/>
      <c r="H52" s="47"/>
      <c r="I52" s="275"/>
      <c r="J52" s="275"/>
      <c r="L52" s="274"/>
      <c r="M52" s="275"/>
      <c r="N52" s="47"/>
    </row>
    <row r="53" spans="2:15" ht="18.75" customHeight="1">
      <c r="B53" s="272" t="s">
        <v>93</v>
      </c>
      <c r="C53" s="273"/>
      <c r="D53" s="273"/>
      <c r="E53" s="44">
        <v>39</v>
      </c>
      <c r="F53" s="274"/>
      <c r="G53" s="275"/>
      <c r="H53" s="47"/>
      <c r="I53" s="275"/>
      <c r="J53" s="275"/>
      <c r="L53" s="274"/>
      <c r="M53" s="275"/>
      <c r="N53" s="47"/>
    </row>
    <row r="54" spans="2:15" ht="18.75" customHeight="1" thickBot="1">
      <c r="B54" s="276" t="s">
        <v>94</v>
      </c>
      <c r="C54" s="277"/>
      <c r="D54" s="277"/>
      <c r="E54" s="48">
        <v>65</v>
      </c>
      <c r="F54" s="278"/>
      <c r="G54" s="279"/>
      <c r="H54" s="49"/>
      <c r="I54" s="279"/>
      <c r="J54" s="279"/>
      <c r="K54" s="50"/>
      <c r="L54" s="278"/>
      <c r="M54" s="279"/>
      <c r="N54" s="49"/>
    </row>
    <row r="55" spans="2:15" ht="18" customHeight="1" thickBot="1">
      <c r="B55" s="222" t="s">
        <v>95</v>
      </c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</row>
    <row r="56" spans="2:15" ht="30.75" customHeight="1" thickBot="1">
      <c r="B56" s="284" t="s">
        <v>96</v>
      </c>
      <c r="C56" s="285"/>
      <c r="D56" s="285"/>
      <c r="E56" s="285"/>
      <c r="F56" s="286" t="s">
        <v>97</v>
      </c>
      <c r="G56" s="287"/>
      <c r="H56" s="288"/>
      <c r="I56" s="289" t="s">
        <v>98</v>
      </c>
      <c r="J56" s="290"/>
      <c r="K56" s="290"/>
      <c r="L56" s="290"/>
      <c r="M56" s="290"/>
      <c r="N56" s="290"/>
      <c r="O56" s="291"/>
    </row>
    <row r="57" spans="2:15" ht="18.75" customHeight="1" thickBot="1">
      <c r="B57" s="272" t="s">
        <v>99</v>
      </c>
      <c r="C57" s="273"/>
      <c r="D57" s="273"/>
      <c r="E57" s="41">
        <v>270</v>
      </c>
      <c r="F57" s="280" t="s">
        <v>229</v>
      </c>
      <c r="G57" s="281"/>
      <c r="H57" s="42">
        <v>328</v>
      </c>
      <c r="I57" s="51" t="s">
        <v>100</v>
      </c>
      <c r="J57" s="292" t="s">
        <v>101</v>
      </c>
      <c r="K57" s="292"/>
      <c r="L57" s="292" t="s">
        <v>102</v>
      </c>
      <c r="M57" s="292"/>
      <c r="N57" s="292" t="s">
        <v>103</v>
      </c>
      <c r="O57" s="293"/>
    </row>
    <row r="58" spans="2:15" ht="18.75" customHeight="1" thickTop="1">
      <c r="B58" s="272" t="s">
        <v>104</v>
      </c>
      <c r="C58" s="273"/>
      <c r="D58" s="273"/>
      <c r="E58" s="44">
        <v>389</v>
      </c>
      <c r="F58" s="280" t="s">
        <v>105</v>
      </c>
      <c r="G58" s="281"/>
      <c r="H58" s="45">
        <v>154</v>
      </c>
      <c r="I58" s="52" t="s">
        <v>106</v>
      </c>
      <c r="J58" s="53" t="s">
        <v>107</v>
      </c>
      <c r="K58" s="53" t="s">
        <v>108</v>
      </c>
      <c r="L58" s="53" t="s">
        <v>107</v>
      </c>
      <c r="M58" s="53" t="s">
        <v>108</v>
      </c>
      <c r="N58" s="53" t="s">
        <v>107</v>
      </c>
      <c r="O58" s="54" t="s">
        <v>108</v>
      </c>
    </row>
    <row r="59" spans="2:15" ht="18.75" customHeight="1">
      <c r="B59" s="272" t="s">
        <v>109</v>
      </c>
      <c r="C59" s="273"/>
      <c r="D59" s="273"/>
      <c r="E59" s="44">
        <v>420</v>
      </c>
      <c r="F59" s="280" t="s">
        <v>110</v>
      </c>
      <c r="G59" s="281"/>
      <c r="H59" s="45">
        <v>71</v>
      </c>
      <c r="I59" s="55" t="s">
        <v>111</v>
      </c>
      <c r="J59" s="56">
        <v>1</v>
      </c>
      <c r="K59" s="56">
        <v>2</v>
      </c>
      <c r="L59" s="56">
        <v>0</v>
      </c>
      <c r="M59" s="56">
        <v>0</v>
      </c>
      <c r="N59" s="56">
        <v>0</v>
      </c>
      <c r="O59" s="56">
        <v>0</v>
      </c>
    </row>
    <row r="60" spans="2:15" ht="25.5" customHeight="1">
      <c r="B60" s="268" t="s">
        <v>112</v>
      </c>
      <c r="C60" s="269"/>
      <c r="D60" s="269"/>
      <c r="E60" s="44">
        <v>151</v>
      </c>
      <c r="F60" s="282" t="s">
        <v>113</v>
      </c>
      <c r="G60" s="283"/>
      <c r="H60" s="45">
        <v>3082</v>
      </c>
      <c r="I60" s="58" t="s">
        <v>114</v>
      </c>
      <c r="J60" s="56">
        <v>1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</row>
    <row r="61" spans="2:15" ht="18.75" customHeight="1">
      <c r="B61" s="272" t="s">
        <v>115</v>
      </c>
      <c r="C61" s="273"/>
      <c r="D61" s="273"/>
      <c r="E61" s="44">
        <v>47</v>
      </c>
      <c r="F61" s="295" t="s">
        <v>116</v>
      </c>
      <c r="G61" s="296"/>
      <c r="H61" s="46">
        <v>3</v>
      </c>
      <c r="I61" s="59" t="s">
        <v>117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</row>
    <row r="62" spans="2:15" ht="18.75" customHeight="1">
      <c r="B62" s="272" t="s">
        <v>118</v>
      </c>
      <c r="C62" s="273"/>
      <c r="D62" s="273"/>
      <c r="E62" s="44">
        <v>147</v>
      </c>
      <c r="F62" s="295" t="s">
        <v>119</v>
      </c>
      <c r="G62" s="296"/>
      <c r="H62" s="46">
        <v>11</v>
      </c>
      <c r="I62" s="60" t="s">
        <v>21</v>
      </c>
      <c r="J62" s="61">
        <f>SUM(J59:J61)</f>
        <v>2</v>
      </c>
      <c r="K62" s="61">
        <f t="shared" ref="K62:O62" si="7">SUM(K59:K61)</f>
        <v>2</v>
      </c>
      <c r="L62" s="61">
        <f t="shared" si="7"/>
        <v>0</v>
      </c>
      <c r="M62" s="61">
        <f t="shared" si="7"/>
        <v>0</v>
      </c>
      <c r="N62" s="61">
        <f t="shared" si="7"/>
        <v>0</v>
      </c>
      <c r="O62" s="62">
        <f t="shared" si="7"/>
        <v>0</v>
      </c>
    </row>
    <row r="63" spans="2:15" ht="18.75" customHeight="1">
      <c r="B63" s="272" t="s">
        <v>120</v>
      </c>
      <c r="C63" s="273"/>
      <c r="D63" s="273"/>
      <c r="E63" s="44">
        <v>3835</v>
      </c>
      <c r="F63" s="295" t="s">
        <v>121</v>
      </c>
      <c r="G63" s="296"/>
      <c r="H63" s="46">
        <v>1029</v>
      </c>
      <c r="I63" s="63"/>
      <c r="O63" s="47"/>
    </row>
    <row r="64" spans="2:15" ht="18.75" customHeight="1" thickBot="1">
      <c r="B64" s="276" t="s">
        <v>122</v>
      </c>
      <c r="C64" s="277"/>
      <c r="D64" s="277"/>
      <c r="E64" s="48">
        <v>2448</v>
      </c>
      <c r="F64" s="278"/>
      <c r="G64" s="279"/>
      <c r="H64" s="49"/>
      <c r="I64" s="64"/>
      <c r="J64" s="50"/>
      <c r="K64" s="50"/>
      <c r="L64" s="50"/>
      <c r="M64" s="50"/>
      <c r="N64" s="50"/>
      <c r="O64" s="49"/>
    </row>
    <row r="72" spans="2:6">
      <c r="B72" s="294"/>
      <c r="C72" s="294"/>
      <c r="D72" s="294"/>
      <c r="E72" s="294"/>
      <c r="F72" s="294"/>
    </row>
    <row r="73" spans="2:6">
      <c r="B73" s="294"/>
      <c r="C73" s="294"/>
    </row>
  </sheetData>
  <mergeCells count="158">
    <mergeCell ref="B64:D64"/>
    <mergeCell ref="F64:G64"/>
    <mergeCell ref="B72:F72"/>
    <mergeCell ref="B73:C73"/>
    <mergeCell ref="B61:D61"/>
    <mergeCell ref="F61:G61"/>
    <mergeCell ref="B62:D62"/>
    <mergeCell ref="F62:G62"/>
    <mergeCell ref="B63:D63"/>
    <mergeCell ref="F63:G63"/>
    <mergeCell ref="B58:D58"/>
    <mergeCell ref="F58:G58"/>
    <mergeCell ref="B59:D59"/>
    <mergeCell ref="F59:G59"/>
    <mergeCell ref="B60:D60"/>
    <mergeCell ref="F60:G60"/>
    <mergeCell ref="B55:N55"/>
    <mergeCell ref="B56:E56"/>
    <mergeCell ref="F56:H56"/>
    <mergeCell ref="I56:O56"/>
    <mergeCell ref="B57:D57"/>
    <mergeCell ref="F57:G57"/>
    <mergeCell ref="J57:K57"/>
    <mergeCell ref="L57:M57"/>
    <mergeCell ref="N57:O57"/>
    <mergeCell ref="B53:D53"/>
    <mergeCell ref="F53:G53"/>
    <mergeCell ref="I53:J53"/>
    <mergeCell ref="L53:M53"/>
    <mergeCell ref="B54:D54"/>
    <mergeCell ref="F54:G54"/>
    <mergeCell ref="I54:J54"/>
    <mergeCell ref="L54:M54"/>
    <mergeCell ref="B51:D51"/>
    <mergeCell ref="F51:G51"/>
    <mergeCell ref="I51:J51"/>
    <mergeCell ref="L51:M51"/>
    <mergeCell ref="B52:D52"/>
    <mergeCell ref="F52:G52"/>
    <mergeCell ref="I52:J52"/>
    <mergeCell ref="L52:M52"/>
    <mergeCell ref="B49:D49"/>
    <mergeCell ref="F49:G49"/>
    <mergeCell ref="I49:J49"/>
    <mergeCell ref="L49:M49"/>
    <mergeCell ref="B50:D50"/>
    <mergeCell ref="F50:G50"/>
    <mergeCell ref="I50:J50"/>
    <mergeCell ref="L50:M50"/>
    <mergeCell ref="B47:D47"/>
    <mergeCell ref="F47:G47"/>
    <mergeCell ref="I47:J47"/>
    <mergeCell ref="L47:M47"/>
    <mergeCell ref="B48:D48"/>
    <mergeCell ref="F48:G48"/>
    <mergeCell ref="I48:J48"/>
    <mergeCell ref="L48:M48"/>
    <mergeCell ref="B41:C42"/>
    <mergeCell ref="B43:D43"/>
    <mergeCell ref="B44:D44"/>
    <mergeCell ref="B45:M45"/>
    <mergeCell ref="B46:E46"/>
    <mergeCell ref="F46:H46"/>
    <mergeCell ref="I46:K46"/>
    <mergeCell ref="L46:N46"/>
    <mergeCell ref="B32:C33"/>
    <mergeCell ref="P32:Q32"/>
    <mergeCell ref="B34:D34"/>
    <mergeCell ref="B35:C36"/>
    <mergeCell ref="B37:C38"/>
    <mergeCell ref="B39:C40"/>
    <mergeCell ref="B26:C27"/>
    <mergeCell ref="T26:U26"/>
    <mergeCell ref="T27:U27"/>
    <mergeCell ref="B28:C29"/>
    <mergeCell ref="B30:C31"/>
    <mergeCell ref="P31:Q31"/>
    <mergeCell ref="T22:V22"/>
    <mergeCell ref="T23:U23"/>
    <mergeCell ref="B24:C25"/>
    <mergeCell ref="P24:R24"/>
    <mergeCell ref="T24:U24"/>
    <mergeCell ref="T25:U25"/>
    <mergeCell ref="B22:D23"/>
    <mergeCell ref="E22:G22"/>
    <mergeCell ref="H22:J22"/>
    <mergeCell ref="K22:L22"/>
    <mergeCell ref="M22:M23"/>
    <mergeCell ref="P22:R23"/>
    <mergeCell ref="B19:D19"/>
    <mergeCell ref="E19:F19"/>
    <mergeCell ref="G19:H19"/>
    <mergeCell ref="I19:J19"/>
    <mergeCell ref="P19:Q19"/>
    <mergeCell ref="B21:M21"/>
    <mergeCell ref="B17:D17"/>
    <mergeCell ref="E17:F17"/>
    <mergeCell ref="G17:H17"/>
    <mergeCell ref="I17:J17"/>
    <mergeCell ref="P17:Q17"/>
    <mergeCell ref="B18:D18"/>
    <mergeCell ref="E18:F18"/>
    <mergeCell ref="G18:H18"/>
    <mergeCell ref="I18:J18"/>
    <mergeCell ref="P18:Q18"/>
    <mergeCell ref="B16:D16"/>
    <mergeCell ref="E16:F16"/>
    <mergeCell ref="G16:H16"/>
    <mergeCell ref="I16:J16"/>
    <mergeCell ref="P16:Q16"/>
    <mergeCell ref="T16:U16"/>
    <mergeCell ref="T14:U14"/>
    <mergeCell ref="B15:D15"/>
    <mergeCell ref="E15:F15"/>
    <mergeCell ref="G15:H15"/>
    <mergeCell ref="I15:J15"/>
    <mergeCell ref="P15:Q15"/>
    <mergeCell ref="T15:U15"/>
    <mergeCell ref="B13:D13"/>
    <mergeCell ref="E13:F13"/>
    <mergeCell ref="G13:H13"/>
    <mergeCell ref="I13:J13"/>
    <mergeCell ref="T13:U13"/>
    <mergeCell ref="B14:D14"/>
    <mergeCell ref="E14:F14"/>
    <mergeCell ref="G14:H14"/>
    <mergeCell ref="I14:J14"/>
    <mergeCell ref="P14:Q14"/>
    <mergeCell ref="B12:D12"/>
    <mergeCell ref="E12:F12"/>
    <mergeCell ref="G12:H12"/>
    <mergeCell ref="I12:J12"/>
    <mergeCell ref="P12:Q12"/>
    <mergeCell ref="T12:U12"/>
    <mergeCell ref="B10:J10"/>
    <mergeCell ref="P10:Q10"/>
    <mergeCell ref="T10:U10"/>
    <mergeCell ref="B11:D11"/>
    <mergeCell ref="E11:F11"/>
    <mergeCell ref="G11:H11"/>
    <mergeCell ref="I11:J11"/>
    <mergeCell ref="P11:Q11"/>
    <mergeCell ref="T11:U11"/>
    <mergeCell ref="Q2:R2"/>
    <mergeCell ref="B4:M4"/>
    <mergeCell ref="B5:M5"/>
    <mergeCell ref="E6:H6"/>
    <mergeCell ref="L6:M6"/>
    <mergeCell ref="P6:R7"/>
    <mergeCell ref="T6:V6"/>
    <mergeCell ref="A7:B9"/>
    <mergeCell ref="L7:M7"/>
    <mergeCell ref="T7:U7"/>
    <mergeCell ref="D8:E8"/>
    <mergeCell ref="F8:I8"/>
    <mergeCell ref="T8:U8"/>
    <mergeCell ref="E9:I9"/>
    <mergeCell ref="P9:Q9"/>
  </mergeCells>
  <hyperlinks>
    <hyperlink ref="Q2" r:id="rId1" xr:uid="{AF66DB4A-661B-457A-8197-8D6DAD2BDFC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2262-B07C-4F8A-999A-EDD2594AF40C}">
  <sheetPr codeName="Hoja7">
    <tabColor theme="5" tint="-0.249977111117893"/>
  </sheetPr>
  <dimension ref="A1:V73"/>
  <sheetViews>
    <sheetView topLeftCell="A20" workbookViewId="0">
      <selection activeCell="L16" sqref="L16"/>
    </sheetView>
  </sheetViews>
  <sheetFormatPr baseColWidth="10" defaultColWidth="11.42578125" defaultRowHeight="15"/>
  <cols>
    <col min="1" max="1" width="3.5703125" customWidth="1"/>
    <col min="2" max="2" width="5.28515625" customWidth="1"/>
    <col min="3" max="3" width="8" customWidth="1"/>
    <col min="5" max="5" width="8.28515625" customWidth="1"/>
    <col min="6" max="6" width="8.85546875" customWidth="1"/>
    <col min="7" max="7" width="10.28515625" customWidth="1"/>
    <col min="8" max="9" width="8.85546875" customWidth="1"/>
    <col min="10" max="10" width="7.85546875" customWidth="1"/>
    <col min="11" max="11" width="8.42578125" customWidth="1"/>
    <col min="12" max="12" width="8.5703125" customWidth="1"/>
    <col min="13" max="13" width="7.140625" customWidth="1"/>
    <col min="14" max="15" width="8.28515625" customWidth="1"/>
    <col min="17" max="17" width="14.85546875" customWidth="1"/>
    <col min="19" max="19" width="4.42578125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162" t="s">
        <v>0</v>
      </c>
      <c r="R2" s="163"/>
    </row>
    <row r="3" spans="1:22" ht="26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</row>
    <row r="4" spans="1:22">
      <c r="A4" s="2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"/>
      <c r="O4" s="1"/>
      <c r="V4" s="4"/>
    </row>
    <row r="5" spans="1:22" ht="17.25" customHeight="1" thickBot="1">
      <c r="A5" s="2"/>
      <c r="B5" s="165" t="s">
        <v>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"/>
      <c r="O5" s="1"/>
    </row>
    <row r="6" spans="1:22" ht="20.25" customHeight="1" thickBot="1">
      <c r="A6" s="1"/>
      <c r="B6" s="5"/>
      <c r="C6" s="5"/>
      <c r="D6" s="6" t="s">
        <v>2</v>
      </c>
      <c r="E6" s="166" t="s">
        <v>231</v>
      </c>
      <c r="F6" s="167"/>
      <c r="G6" s="167"/>
      <c r="H6" s="167"/>
      <c r="I6" s="7"/>
      <c r="J6" s="7"/>
      <c r="K6" s="8" t="s">
        <v>3</v>
      </c>
      <c r="L6" s="168"/>
      <c r="M6" s="169"/>
      <c r="N6" s="1"/>
      <c r="O6" s="1"/>
      <c r="P6" s="170" t="s">
        <v>4</v>
      </c>
      <c r="Q6" s="171"/>
      <c r="R6" s="172"/>
      <c r="S6" s="9"/>
      <c r="T6" s="176" t="s">
        <v>5</v>
      </c>
      <c r="U6" s="177"/>
      <c r="V6" s="178"/>
    </row>
    <row r="7" spans="1:22" ht="15" customHeight="1" thickBot="1">
      <c r="A7" s="179" t="s">
        <v>6</v>
      </c>
      <c r="B7" s="180"/>
      <c r="C7" s="5"/>
      <c r="D7" s="1"/>
      <c r="E7" s="1"/>
      <c r="F7" s="1"/>
      <c r="G7" s="1"/>
      <c r="H7" s="1"/>
      <c r="I7" s="1"/>
      <c r="J7" s="1"/>
      <c r="K7" s="8" t="s">
        <v>7</v>
      </c>
      <c r="L7" s="185"/>
      <c r="M7" s="169"/>
      <c r="N7" s="1"/>
      <c r="O7" s="1"/>
      <c r="P7" s="173"/>
      <c r="Q7" s="174"/>
      <c r="R7" s="175"/>
      <c r="S7" s="9"/>
      <c r="T7" s="186" t="s">
        <v>8</v>
      </c>
      <c r="U7" s="187"/>
      <c r="V7" s="12">
        <v>189</v>
      </c>
    </row>
    <row r="8" spans="1:22" ht="15" customHeight="1" thickBot="1">
      <c r="A8" s="181"/>
      <c r="B8" s="182"/>
      <c r="C8" s="5"/>
      <c r="D8" s="188" t="s">
        <v>9</v>
      </c>
      <c r="E8" s="188"/>
      <c r="F8" s="189"/>
      <c r="G8" s="189"/>
      <c r="H8" s="189"/>
      <c r="I8" s="189"/>
      <c r="J8" s="1"/>
      <c r="K8" s="8" t="s">
        <v>10</v>
      </c>
      <c r="L8" s="1"/>
      <c r="M8" s="1"/>
      <c r="N8" s="1"/>
      <c r="O8" s="1"/>
      <c r="P8" s="10" t="s">
        <v>11</v>
      </c>
      <c r="Q8" s="11"/>
      <c r="R8" s="13">
        <v>210</v>
      </c>
      <c r="S8" s="9"/>
      <c r="T8" s="190" t="s">
        <v>12</v>
      </c>
      <c r="U8" s="191"/>
      <c r="V8" s="13">
        <v>130</v>
      </c>
    </row>
    <row r="9" spans="1:22" ht="15.75" customHeight="1" thickBot="1">
      <c r="A9" s="183"/>
      <c r="B9" s="184"/>
      <c r="C9" s="5"/>
      <c r="D9" s="16"/>
      <c r="E9" s="192"/>
      <c r="F9" s="193"/>
      <c r="G9" s="193"/>
      <c r="H9" s="193"/>
      <c r="I9" s="194"/>
      <c r="J9" s="1"/>
      <c r="K9" s="1"/>
      <c r="L9" s="1"/>
      <c r="M9" s="1"/>
      <c r="N9" s="1"/>
      <c r="O9" s="1"/>
      <c r="P9" s="190" t="s">
        <v>13</v>
      </c>
      <c r="Q9" s="191"/>
      <c r="R9" s="13">
        <v>2016</v>
      </c>
      <c r="S9" s="9"/>
      <c r="T9" s="14" t="s">
        <v>14</v>
      </c>
      <c r="U9" s="15"/>
      <c r="V9" s="13">
        <v>0</v>
      </c>
    </row>
    <row r="10" spans="1:22" ht="15.75" thickBot="1">
      <c r="A10" s="1"/>
      <c r="B10" s="201" t="s">
        <v>15</v>
      </c>
      <c r="C10" s="201"/>
      <c r="D10" s="201"/>
      <c r="E10" s="201"/>
      <c r="F10" s="201"/>
      <c r="G10" s="201"/>
      <c r="H10" s="201"/>
      <c r="I10" s="201"/>
      <c r="J10" s="201"/>
      <c r="K10" s="1"/>
      <c r="L10" s="1"/>
      <c r="M10" s="1"/>
      <c r="N10" s="1"/>
      <c r="O10" s="1"/>
      <c r="P10" s="190" t="s">
        <v>16</v>
      </c>
      <c r="Q10" s="191"/>
      <c r="R10" s="13">
        <v>95</v>
      </c>
      <c r="S10" s="9"/>
      <c r="T10" s="190" t="s">
        <v>17</v>
      </c>
      <c r="U10" s="191"/>
      <c r="V10" s="13">
        <v>1873</v>
      </c>
    </row>
    <row r="11" spans="1:22" ht="15.75" thickBot="1">
      <c r="B11" s="202" t="s">
        <v>18</v>
      </c>
      <c r="C11" s="203"/>
      <c r="D11" s="203"/>
      <c r="E11" s="204" t="s">
        <v>19</v>
      </c>
      <c r="F11" s="205"/>
      <c r="G11" s="204" t="s">
        <v>20</v>
      </c>
      <c r="H11" s="205"/>
      <c r="I11" s="206" t="s">
        <v>21</v>
      </c>
      <c r="J11" s="207"/>
      <c r="P11" s="190" t="s">
        <v>22</v>
      </c>
      <c r="Q11" s="191"/>
      <c r="R11" s="17">
        <v>753</v>
      </c>
      <c r="S11" s="9"/>
      <c r="T11" s="190" t="s">
        <v>23</v>
      </c>
      <c r="U11" s="191"/>
      <c r="V11" s="13">
        <v>11</v>
      </c>
    </row>
    <row r="12" spans="1:22">
      <c r="B12" s="195" t="s">
        <v>24</v>
      </c>
      <c r="C12" s="196"/>
      <c r="D12" s="196"/>
      <c r="E12" s="197">
        <v>2823</v>
      </c>
      <c r="F12" s="198"/>
      <c r="G12" s="197">
        <v>6</v>
      </c>
      <c r="H12" s="198"/>
      <c r="I12" s="199">
        <f t="shared" ref="I12:I18" si="0">SUM(E12:H12)</f>
        <v>2829</v>
      </c>
      <c r="J12" s="200"/>
      <c r="K12" s="18">
        <v>62880</v>
      </c>
      <c r="P12" s="190" t="s">
        <v>25</v>
      </c>
      <c r="Q12" s="191"/>
      <c r="R12" s="13">
        <v>58</v>
      </c>
      <c r="S12" s="9"/>
      <c r="T12" s="190" t="s">
        <v>26</v>
      </c>
      <c r="U12" s="191"/>
      <c r="V12" s="13">
        <v>0</v>
      </c>
    </row>
    <row r="13" spans="1:22">
      <c r="B13" s="208" t="s">
        <v>27</v>
      </c>
      <c r="C13" s="209"/>
      <c r="D13" s="209"/>
      <c r="E13" s="210">
        <v>7353</v>
      </c>
      <c r="F13" s="211"/>
      <c r="G13" s="210">
        <v>27</v>
      </c>
      <c r="H13" s="211"/>
      <c r="I13" s="212">
        <f t="shared" si="0"/>
        <v>7380</v>
      </c>
      <c r="J13" s="213"/>
      <c r="L13" s="96"/>
      <c r="P13" s="14" t="s">
        <v>28</v>
      </c>
      <c r="Q13" s="15"/>
      <c r="R13" s="13">
        <v>2</v>
      </c>
      <c r="S13" s="9"/>
      <c r="T13" s="190" t="s">
        <v>29</v>
      </c>
      <c r="U13" s="191"/>
      <c r="V13" s="13">
        <v>29</v>
      </c>
    </row>
    <row r="14" spans="1:22">
      <c r="B14" s="208" t="s">
        <v>30</v>
      </c>
      <c r="C14" s="209"/>
      <c r="D14" s="209"/>
      <c r="E14" s="210">
        <v>2414</v>
      </c>
      <c r="F14" s="211"/>
      <c r="G14" s="210">
        <v>128</v>
      </c>
      <c r="H14" s="211"/>
      <c r="I14" s="212">
        <f t="shared" si="0"/>
        <v>2542</v>
      </c>
      <c r="J14" s="213"/>
      <c r="P14" s="190" t="s">
        <v>31</v>
      </c>
      <c r="Q14" s="191"/>
      <c r="R14" s="13">
        <v>84</v>
      </c>
      <c r="S14" s="9"/>
      <c r="T14" s="190" t="s">
        <v>32</v>
      </c>
      <c r="U14" s="191"/>
      <c r="V14" s="13">
        <v>0</v>
      </c>
    </row>
    <row r="15" spans="1:22">
      <c r="B15" s="208" t="s">
        <v>33</v>
      </c>
      <c r="C15" s="209"/>
      <c r="D15" s="209"/>
      <c r="E15" s="210">
        <v>827</v>
      </c>
      <c r="F15" s="211"/>
      <c r="G15" s="210">
        <v>3</v>
      </c>
      <c r="H15" s="211"/>
      <c r="I15" s="212">
        <f t="shared" si="0"/>
        <v>830</v>
      </c>
      <c r="J15" s="213"/>
      <c r="L15" s="96"/>
      <c r="P15" s="190" t="s">
        <v>34</v>
      </c>
      <c r="Q15" s="191"/>
      <c r="R15" s="13">
        <v>25</v>
      </c>
      <c r="S15" s="9"/>
      <c r="T15" s="190" t="s">
        <v>35</v>
      </c>
      <c r="U15" s="191"/>
      <c r="V15" s="12">
        <v>971</v>
      </c>
    </row>
    <row r="16" spans="1:22">
      <c r="B16" s="208" t="s">
        <v>36</v>
      </c>
      <c r="C16" s="209"/>
      <c r="D16" s="209"/>
      <c r="E16" s="210">
        <v>52</v>
      </c>
      <c r="F16" s="211"/>
      <c r="G16" s="210">
        <v>351</v>
      </c>
      <c r="H16" s="211"/>
      <c r="I16" s="212">
        <f t="shared" si="0"/>
        <v>403</v>
      </c>
      <c r="J16" s="213"/>
      <c r="P16" s="190" t="s">
        <v>37</v>
      </c>
      <c r="Q16" s="191"/>
      <c r="R16" s="13">
        <v>1</v>
      </c>
      <c r="S16" s="9"/>
      <c r="T16" s="190" t="s">
        <v>38</v>
      </c>
      <c r="U16" s="191"/>
      <c r="V16" s="13">
        <v>0</v>
      </c>
    </row>
    <row r="17" spans="2:22">
      <c r="B17" s="208" t="s">
        <v>39</v>
      </c>
      <c r="C17" s="209"/>
      <c r="D17" s="209"/>
      <c r="E17" s="210">
        <v>18</v>
      </c>
      <c r="F17" s="211"/>
      <c r="G17" s="210">
        <v>289</v>
      </c>
      <c r="H17" s="211"/>
      <c r="I17" s="212">
        <f t="shared" si="0"/>
        <v>307</v>
      </c>
      <c r="J17" s="213"/>
      <c r="P17" s="190" t="s">
        <v>40</v>
      </c>
      <c r="Q17" s="191"/>
      <c r="R17" s="13">
        <v>125</v>
      </c>
      <c r="S17" s="9"/>
      <c r="T17" s="19"/>
      <c r="U17" s="20"/>
      <c r="V17" s="21"/>
    </row>
    <row r="18" spans="2:22">
      <c r="B18" s="223" t="s">
        <v>41</v>
      </c>
      <c r="C18" s="224"/>
      <c r="D18" s="224"/>
      <c r="E18" s="210">
        <v>83</v>
      </c>
      <c r="F18" s="211"/>
      <c r="G18" s="210">
        <v>2249</v>
      </c>
      <c r="H18" s="211"/>
      <c r="I18" s="212">
        <f t="shared" si="0"/>
        <v>2332</v>
      </c>
      <c r="J18" s="213"/>
      <c r="P18" s="190" t="s">
        <v>42</v>
      </c>
      <c r="Q18" s="191"/>
      <c r="R18" s="13">
        <v>19</v>
      </c>
      <c r="S18" s="9"/>
      <c r="T18" s="15"/>
      <c r="U18" s="15"/>
      <c r="V18" s="9"/>
    </row>
    <row r="19" spans="2:22" ht="15.75" thickBot="1">
      <c r="B19" s="214" t="s">
        <v>21</v>
      </c>
      <c r="C19" s="215"/>
      <c r="D19" s="216"/>
      <c r="E19" s="217">
        <f>SUM(E12:F18)</f>
        <v>13570</v>
      </c>
      <c r="F19" s="218"/>
      <c r="G19" s="217">
        <f>SUM(G12:H18)</f>
        <v>3053</v>
      </c>
      <c r="H19" s="218"/>
      <c r="I19" s="217">
        <f>SUM(I12:J18)</f>
        <v>16623</v>
      </c>
      <c r="J19" s="219"/>
      <c r="P19" s="220" t="s">
        <v>43</v>
      </c>
      <c r="Q19" s="221"/>
      <c r="R19" s="13">
        <v>1858</v>
      </c>
      <c r="S19" s="9"/>
      <c r="T19" s="15"/>
      <c r="U19" s="15"/>
      <c r="V19" s="9"/>
    </row>
    <row r="20" spans="2:22">
      <c r="P20" s="15"/>
      <c r="Q20" s="15"/>
      <c r="R20" s="22"/>
      <c r="S20" s="9"/>
      <c r="T20" s="15"/>
      <c r="U20" s="15"/>
      <c r="V20" s="9"/>
    </row>
    <row r="21" spans="2:22" ht="16.5" thickBot="1">
      <c r="B21" s="222" t="s">
        <v>44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P21" s="15"/>
      <c r="Q21" s="15"/>
      <c r="R21" s="9"/>
      <c r="S21" s="9"/>
      <c r="T21" s="15"/>
      <c r="U21" s="15"/>
      <c r="V21" s="9"/>
    </row>
    <row r="22" spans="2:22" ht="21.75" customHeight="1">
      <c r="B22" s="233" t="s">
        <v>45</v>
      </c>
      <c r="C22" s="234"/>
      <c r="D22" s="235"/>
      <c r="E22" s="239" t="s">
        <v>46</v>
      </c>
      <c r="F22" s="240"/>
      <c r="G22" s="240"/>
      <c r="H22" s="239" t="s">
        <v>47</v>
      </c>
      <c r="I22" s="240"/>
      <c r="J22" s="241"/>
      <c r="K22" s="239" t="s">
        <v>48</v>
      </c>
      <c r="L22" s="241"/>
      <c r="M22" s="242" t="s">
        <v>49</v>
      </c>
      <c r="P22" s="244" t="s">
        <v>50</v>
      </c>
      <c r="Q22" s="245"/>
      <c r="R22" s="245"/>
      <c r="S22" s="9"/>
      <c r="T22" s="225" t="s">
        <v>51</v>
      </c>
      <c r="U22" s="225"/>
      <c r="V22" s="225"/>
    </row>
    <row r="23" spans="2:22" s="25" customFormat="1" ht="34.5" thickBot="1">
      <c r="B23" s="236"/>
      <c r="C23" s="237"/>
      <c r="D23" s="238"/>
      <c r="E23" s="23" t="s">
        <v>52</v>
      </c>
      <c r="F23" s="23" t="s">
        <v>53</v>
      </c>
      <c r="G23" s="23" t="s">
        <v>54</v>
      </c>
      <c r="H23" s="23" t="s">
        <v>52</v>
      </c>
      <c r="I23" s="23" t="s">
        <v>53</v>
      </c>
      <c r="J23" s="23" t="s">
        <v>54</v>
      </c>
      <c r="K23" s="23" t="s">
        <v>52</v>
      </c>
      <c r="L23" s="24" t="s">
        <v>53</v>
      </c>
      <c r="M23" s="243"/>
      <c r="P23" s="245"/>
      <c r="Q23" s="245"/>
      <c r="R23" s="245"/>
      <c r="S23" s="9"/>
      <c r="T23" s="186" t="s">
        <v>55</v>
      </c>
      <c r="U23" s="187"/>
      <c r="V23" s="13">
        <v>0</v>
      </c>
    </row>
    <row r="24" spans="2:22" ht="15.75" thickBot="1">
      <c r="B24" s="226" t="s">
        <v>56</v>
      </c>
      <c r="C24" s="227"/>
      <c r="D24" s="26" t="s">
        <v>57</v>
      </c>
      <c r="E24" s="27">
        <v>107</v>
      </c>
      <c r="F24" s="27">
        <v>105</v>
      </c>
      <c r="G24" s="28">
        <f>F24+E24</f>
        <v>212</v>
      </c>
      <c r="H24" s="27">
        <v>2</v>
      </c>
      <c r="I24" s="27">
        <v>0</v>
      </c>
      <c r="J24" s="28">
        <f>I24+H24</f>
        <v>2</v>
      </c>
      <c r="K24" s="28">
        <f>H24+E24</f>
        <v>109</v>
      </c>
      <c r="L24" s="28">
        <f>I24+F24</f>
        <v>105</v>
      </c>
      <c r="M24" s="29">
        <f>J24+G24</f>
        <v>214</v>
      </c>
      <c r="P24" s="230">
        <v>0</v>
      </c>
      <c r="Q24" s="231"/>
      <c r="R24" s="232"/>
      <c r="S24" s="9"/>
      <c r="T24" s="190" t="s">
        <v>58</v>
      </c>
      <c r="U24" s="191"/>
      <c r="V24" s="13">
        <v>15</v>
      </c>
    </row>
    <row r="25" spans="2:22">
      <c r="B25" s="228"/>
      <c r="C25" s="229"/>
      <c r="D25" s="30" t="s">
        <v>59</v>
      </c>
      <c r="E25" s="31">
        <v>159</v>
      </c>
      <c r="F25" s="31">
        <v>230</v>
      </c>
      <c r="G25" s="32">
        <f>F25+E25</f>
        <v>389</v>
      </c>
      <c r="H25" s="31">
        <v>0</v>
      </c>
      <c r="I25" s="31">
        <v>1</v>
      </c>
      <c r="J25" s="32">
        <f>I25+H25</f>
        <v>1</v>
      </c>
      <c r="K25" s="28">
        <f t="shared" ref="K25:M42" si="1">H25+E25</f>
        <v>159</v>
      </c>
      <c r="L25" s="28">
        <f t="shared" si="1"/>
        <v>231</v>
      </c>
      <c r="M25" s="29">
        <f t="shared" si="1"/>
        <v>390</v>
      </c>
      <c r="P25" s="33"/>
      <c r="Q25" s="33"/>
      <c r="R25" s="33"/>
      <c r="S25" s="9"/>
      <c r="T25" s="190" t="s">
        <v>60</v>
      </c>
      <c r="U25" s="191"/>
      <c r="V25" s="13">
        <v>1</v>
      </c>
    </row>
    <row r="26" spans="2:22">
      <c r="B26" s="228" t="s">
        <v>61</v>
      </c>
      <c r="C26" s="229"/>
      <c r="D26" s="30" t="s">
        <v>57</v>
      </c>
      <c r="E26" s="31">
        <v>79</v>
      </c>
      <c r="F26" s="31">
        <v>88</v>
      </c>
      <c r="G26" s="32">
        <f t="shared" ref="G26:G42" si="2">F26+E26</f>
        <v>167</v>
      </c>
      <c r="H26" s="31">
        <v>3</v>
      </c>
      <c r="I26" s="31">
        <v>4</v>
      </c>
      <c r="J26" s="32">
        <f t="shared" ref="J26:J42" si="3">I26+H26</f>
        <v>7</v>
      </c>
      <c r="K26" s="28">
        <f t="shared" si="1"/>
        <v>82</v>
      </c>
      <c r="L26" s="28">
        <f t="shared" si="1"/>
        <v>92</v>
      </c>
      <c r="M26" s="29">
        <f t="shared" si="1"/>
        <v>174</v>
      </c>
      <c r="P26" s="33"/>
      <c r="Q26" s="33"/>
      <c r="R26" s="33"/>
      <c r="S26" s="9"/>
      <c r="T26" s="190" t="s">
        <v>62</v>
      </c>
      <c r="U26" s="191"/>
      <c r="V26" s="13">
        <v>0</v>
      </c>
    </row>
    <row r="27" spans="2:22">
      <c r="B27" s="228"/>
      <c r="C27" s="229"/>
      <c r="D27" s="30" t="s">
        <v>59</v>
      </c>
      <c r="E27" s="31">
        <v>200</v>
      </c>
      <c r="F27" s="31">
        <v>430</v>
      </c>
      <c r="G27" s="32">
        <f t="shared" si="2"/>
        <v>630</v>
      </c>
      <c r="H27" s="31">
        <v>0</v>
      </c>
      <c r="I27" s="31">
        <v>0</v>
      </c>
      <c r="J27" s="32">
        <f t="shared" si="3"/>
        <v>0</v>
      </c>
      <c r="K27" s="28">
        <f t="shared" si="1"/>
        <v>200</v>
      </c>
      <c r="L27" s="28">
        <f t="shared" si="1"/>
        <v>430</v>
      </c>
      <c r="M27" s="29">
        <f t="shared" si="1"/>
        <v>630</v>
      </c>
      <c r="P27" s="33"/>
      <c r="Q27" s="33"/>
      <c r="R27" s="33"/>
      <c r="S27" s="9"/>
      <c r="T27" s="220" t="s">
        <v>38</v>
      </c>
      <c r="U27" s="221"/>
      <c r="V27" s="13">
        <v>0</v>
      </c>
    </row>
    <row r="28" spans="2:22">
      <c r="B28" s="228" t="s">
        <v>63</v>
      </c>
      <c r="C28" s="229"/>
      <c r="D28" s="30" t="s">
        <v>57</v>
      </c>
      <c r="E28" s="31">
        <v>47</v>
      </c>
      <c r="F28" s="31">
        <v>80</v>
      </c>
      <c r="G28" s="32">
        <f t="shared" si="2"/>
        <v>127</v>
      </c>
      <c r="H28" s="31">
        <v>0</v>
      </c>
      <c r="I28" s="31">
        <v>3</v>
      </c>
      <c r="J28" s="32">
        <f t="shared" si="3"/>
        <v>3</v>
      </c>
      <c r="K28" s="28">
        <f t="shared" si="1"/>
        <v>47</v>
      </c>
      <c r="L28" s="28">
        <f t="shared" si="1"/>
        <v>83</v>
      </c>
      <c r="M28" s="29">
        <f t="shared" si="1"/>
        <v>130</v>
      </c>
      <c r="P28" s="33"/>
      <c r="R28" s="33"/>
      <c r="S28" s="9"/>
      <c r="T28" s="9"/>
      <c r="U28" s="9"/>
      <c r="V28" s="9"/>
    </row>
    <row r="29" spans="2:22">
      <c r="B29" s="228"/>
      <c r="C29" s="229"/>
      <c r="D29" s="30" t="s">
        <v>59</v>
      </c>
      <c r="E29" s="31">
        <v>159</v>
      </c>
      <c r="F29" s="31">
        <v>277</v>
      </c>
      <c r="G29" s="32">
        <f t="shared" si="2"/>
        <v>436</v>
      </c>
      <c r="H29" s="31">
        <v>2</v>
      </c>
      <c r="I29" s="31">
        <v>0</v>
      </c>
      <c r="J29" s="32">
        <f t="shared" si="3"/>
        <v>2</v>
      </c>
      <c r="K29" s="28">
        <f t="shared" si="1"/>
        <v>161</v>
      </c>
      <c r="L29" s="28">
        <f t="shared" si="1"/>
        <v>277</v>
      </c>
      <c r="M29" s="29">
        <f t="shared" si="1"/>
        <v>438</v>
      </c>
      <c r="P29" s="33"/>
      <c r="Q29" s="33"/>
      <c r="R29" s="33"/>
      <c r="S29" s="9"/>
      <c r="T29" s="9"/>
      <c r="U29" s="9"/>
      <c r="V29" s="9"/>
    </row>
    <row r="30" spans="2:22">
      <c r="B30" s="228" t="s">
        <v>64</v>
      </c>
      <c r="C30" s="229"/>
      <c r="D30" s="30" t="s">
        <v>57</v>
      </c>
      <c r="E30" s="31">
        <v>72</v>
      </c>
      <c r="F30" s="31">
        <v>92</v>
      </c>
      <c r="G30" s="32">
        <f t="shared" si="2"/>
        <v>164</v>
      </c>
      <c r="H30" s="31">
        <v>2</v>
      </c>
      <c r="I30" s="31">
        <v>5</v>
      </c>
      <c r="J30" s="32">
        <f t="shared" si="3"/>
        <v>7</v>
      </c>
      <c r="K30" s="28">
        <f t="shared" si="1"/>
        <v>74</v>
      </c>
      <c r="L30" s="28">
        <f t="shared" si="1"/>
        <v>97</v>
      </c>
      <c r="M30" s="29">
        <f t="shared" si="1"/>
        <v>171</v>
      </c>
      <c r="P30" s="33"/>
      <c r="Q30" s="33"/>
      <c r="R30" s="33"/>
      <c r="S30" s="9"/>
      <c r="T30" s="9"/>
      <c r="U30" s="9"/>
      <c r="V30" s="9"/>
    </row>
    <row r="31" spans="2:22">
      <c r="B31" s="228"/>
      <c r="C31" s="229"/>
      <c r="D31" s="30" t="s">
        <v>59</v>
      </c>
      <c r="E31" s="31">
        <v>192</v>
      </c>
      <c r="F31" s="31">
        <v>349</v>
      </c>
      <c r="G31" s="32">
        <f t="shared" si="2"/>
        <v>541</v>
      </c>
      <c r="H31" s="31">
        <v>1</v>
      </c>
      <c r="I31" s="31">
        <v>0</v>
      </c>
      <c r="J31" s="32">
        <f t="shared" si="3"/>
        <v>1</v>
      </c>
      <c r="K31" s="28">
        <f t="shared" si="1"/>
        <v>193</v>
      </c>
      <c r="L31" s="28">
        <f t="shared" si="1"/>
        <v>349</v>
      </c>
      <c r="M31" s="29">
        <f t="shared" si="1"/>
        <v>542</v>
      </c>
      <c r="P31" s="191"/>
      <c r="Q31" s="191"/>
      <c r="R31" s="34"/>
      <c r="S31" s="9"/>
      <c r="T31" s="9"/>
      <c r="U31" s="9"/>
      <c r="V31" s="9"/>
    </row>
    <row r="32" spans="2:22">
      <c r="B32" s="228" t="s">
        <v>65</v>
      </c>
      <c r="C32" s="229"/>
      <c r="D32" s="30" t="s">
        <v>57</v>
      </c>
      <c r="E32" s="31">
        <v>89</v>
      </c>
      <c r="F32" s="31">
        <v>96</v>
      </c>
      <c r="G32" s="32">
        <f t="shared" si="2"/>
        <v>185</v>
      </c>
      <c r="H32" s="31">
        <v>0</v>
      </c>
      <c r="I32" s="31">
        <v>0</v>
      </c>
      <c r="J32" s="32">
        <f t="shared" si="3"/>
        <v>0</v>
      </c>
      <c r="K32" s="28">
        <f t="shared" si="1"/>
        <v>89</v>
      </c>
      <c r="L32" s="28">
        <f t="shared" si="1"/>
        <v>96</v>
      </c>
      <c r="M32" s="29">
        <f t="shared" si="1"/>
        <v>185</v>
      </c>
      <c r="P32" s="191"/>
      <c r="Q32" s="191"/>
      <c r="R32" s="34"/>
      <c r="S32" s="9"/>
      <c r="T32" s="9"/>
      <c r="U32" s="9"/>
      <c r="V32" s="9"/>
    </row>
    <row r="33" spans="2:22">
      <c r="B33" s="228"/>
      <c r="C33" s="229"/>
      <c r="D33" s="30" t="s">
        <v>59</v>
      </c>
      <c r="E33" s="31">
        <v>180</v>
      </c>
      <c r="F33" s="31">
        <v>193</v>
      </c>
      <c r="G33" s="32">
        <f t="shared" si="2"/>
        <v>373</v>
      </c>
      <c r="H33" s="31">
        <v>0</v>
      </c>
      <c r="I33" s="31">
        <v>0</v>
      </c>
      <c r="J33" s="32">
        <f t="shared" si="3"/>
        <v>0</v>
      </c>
      <c r="K33" s="28">
        <f t="shared" si="1"/>
        <v>180</v>
      </c>
      <c r="L33" s="28">
        <f t="shared" si="1"/>
        <v>193</v>
      </c>
      <c r="M33" s="29">
        <f t="shared" si="1"/>
        <v>373</v>
      </c>
      <c r="P33" s="15"/>
      <c r="Q33" s="139"/>
      <c r="R33" s="9"/>
      <c r="S33" s="9"/>
      <c r="T33" s="9"/>
      <c r="U33" s="9"/>
      <c r="V33" s="9"/>
    </row>
    <row r="34" spans="2:22" ht="21" customHeight="1">
      <c r="B34" s="246" t="s">
        <v>66</v>
      </c>
      <c r="C34" s="247"/>
      <c r="D34" s="248"/>
      <c r="E34" s="35">
        <f t="shared" ref="E34:M34" si="4">SUM(E24:E33)</f>
        <v>1284</v>
      </c>
      <c r="F34" s="35">
        <f t="shared" si="4"/>
        <v>1940</v>
      </c>
      <c r="G34" s="35">
        <f t="shared" si="4"/>
        <v>3224</v>
      </c>
      <c r="H34" s="35">
        <f t="shared" si="4"/>
        <v>10</v>
      </c>
      <c r="I34" s="35">
        <f t="shared" si="4"/>
        <v>13</v>
      </c>
      <c r="J34" s="35">
        <f t="shared" si="4"/>
        <v>23</v>
      </c>
      <c r="K34" s="35">
        <f t="shared" si="4"/>
        <v>1294</v>
      </c>
      <c r="L34" s="35">
        <f t="shared" si="4"/>
        <v>1953</v>
      </c>
      <c r="M34" s="35">
        <f t="shared" si="4"/>
        <v>3247</v>
      </c>
      <c r="P34" s="15"/>
      <c r="Q34" s="15"/>
      <c r="R34" s="9"/>
      <c r="S34" s="9"/>
      <c r="T34" s="9"/>
      <c r="U34" s="9"/>
      <c r="V34" s="9"/>
    </row>
    <row r="35" spans="2:22">
      <c r="B35" s="228" t="s">
        <v>67</v>
      </c>
      <c r="C35" s="229"/>
      <c r="D35" s="36" t="s">
        <v>68</v>
      </c>
      <c r="E35" s="31">
        <v>185</v>
      </c>
      <c r="F35" s="31">
        <v>423</v>
      </c>
      <c r="G35" s="32">
        <f t="shared" si="2"/>
        <v>608</v>
      </c>
      <c r="H35" s="31">
        <v>0</v>
      </c>
      <c r="I35" s="31">
        <v>7</v>
      </c>
      <c r="J35" s="32">
        <f t="shared" si="3"/>
        <v>7</v>
      </c>
      <c r="K35" s="28">
        <f t="shared" si="1"/>
        <v>185</v>
      </c>
      <c r="L35" s="28">
        <f t="shared" si="1"/>
        <v>430</v>
      </c>
      <c r="M35" s="29">
        <f t="shared" si="1"/>
        <v>615</v>
      </c>
      <c r="P35" s="37"/>
      <c r="Q35" s="37"/>
    </row>
    <row r="36" spans="2:22">
      <c r="B36" s="228"/>
      <c r="C36" s="229"/>
      <c r="D36" s="36" t="s">
        <v>69</v>
      </c>
      <c r="E36" s="31">
        <v>46</v>
      </c>
      <c r="F36" s="31">
        <v>92</v>
      </c>
      <c r="G36" s="32">
        <f t="shared" si="2"/>
        <v>138</v>
      </c>
      <c r="H36" s="31">
        <v>0</v>
      </c>
      <c r="I36" s="31">
        <v>0</v>
      </c>
      <c r="J36" s="32">
        <f t="shared" si="3"/>
        <v>0</v>
      </c>
      <c r="K36" s="28">
        <f t="shared" si="1"/>
        <v>46</v>
      </c>
      <c r="L36" s="28">
        <f t="shared" si="1"/>
        <v>92</v>
      </c>
      <c r="M36" s="29">
        <f t="shared" si="1"/>
        <v>138</v>
      </c>
      <c r="P36" s="37"/>
      <c r="Q36" s="37"/>
    </row>
    <row r="37" spans="2:22">
      <c r="B37" s="249" t="s">
        <v>70</v>
      </c>
      <c r="C37" s="250"/>
      <c r="D37" s="36" t="s">
        <v>68</v>
      </c>
      <c r="E37" s="31">
        <v>47</v>
      </c>
      <c r="F37" s="31">
        <v>45</v>
      </c>
      <c r="G37" s="32">
        <f t="shared" si="2"/>
        <v>92</v>
      </c>
      <c r="H37" s="31">
        <v>1</v>
      </c>
      <c r="I37" s="31">
        <v>5</v>
      </c>
      <c r="J37" s="32">
        <f t="shared" si="3"/>
        <v>6</v>
      </c>
      <c r="K37" s="28">
        <f t="shared" si="1"/>
        <v>48</v>
      </c>
      <c r="L37" s="28">
        <f t="shared" si="1"/>
        <v>50</v>
      </c>
      <c r="M37" s="29">
        <f t="shared" si="1"/>
        <v>98</v>
      </c>
      <c r="P37" s="136"/>
      <c r="Q37" s="37"/>
    </row>
    <row r="38" spans="2:22">
      <c r="B38" s="249"/>
      <c r="C38" s="250"/>
      <c r="D38" s="38" t="s">
        <v>69</v>
      </c>
      <c r="E38" s="31">
        <v>5</v>
      </c>
      <c r="F38" s="31">
        <v>1</v>
      </c>
      <c r="G38" s="32">
        <f t="shared" si="2"/>
        <v>6</v>
      </c>
      <c r="H38" s="31">
        <v>0</v>
      </c>
      <c r="I38" s="31">
        <v>0</v>
      </c>
      <c r="J38" s="32">
        <f t="shared" si="3"/>
        <v>0</v>
      </c>
      <c r="K38" s="28">
        <f t="shared" si="1"/>
        <v>5</v>
      </c>
      <c r="L38" s="28">
        <f t="shared" si="1"/>
        <v>1</v>
      </c>
      <c r="M38" s="29">
        <f t="shared" si="1"/>
        <v>6</v>
      </c>
      <c r="P38" s="37"/>
      <c r="Q38" s="37"/>
    </row>
    <row r="39" spans="2:22">
      <c r="B39" s="228" t="s">
        <v>71</v>
      </c>
      <c r="C39" s="229"/>
      <c r="D39" s="36" t="s">
        <v>68</v>
      </c>
      <c r="E39" s="31">
        <v>9</v>
      </c>
      <c r="F39" s="31">
        <v>8</v>
      </c>
      <c r="G39" s="32">
        <f t="shared" si="2"/>
        <v>17</v>
      </c>
      <c r="H39" s="31">
        <v>0</v>
      </c>
      <c r="I39" s="31">
        <v>1</v>
      </c>
      <c r="J39" s="32">
        <f t="shared" si="3"/>
        <v>1</v>
      </c>
      <c r="K39" s="28">
        <f t="shared" si="1"/>
        <v>9</v>
      </c>
      <c r="L39" s="28">
        <f t="shared" si="1"/>
        <v>9</v>
      </c>
      <c r="M39" s="29">
        <f t="shared" si="1"/>
        <v>18</v>
      </c>
    </row>
    <row r="40" spans="2:22">
      <c r="B40" s="228"/>
      <c r="C40" s="229"/>
      <c r="D40" s="36" t="s">
        <v>69</v>
      </c>
      <c r="E40" s="31">
        <v>2</v>
      </c>
      <c r="F40" s="31">
        <v>0</v>
      </c>
      <c r="G40" s="32">
        <f t="shared" si="2"/>
        <v>2</v>
      </c>
      <c r="H40" s="31">
        <v>0</v>
      </c>
      <c r="I40" s="31">
        <v>0</v>
      </c>
      <c r="J40" s="32">
        <f t="shared" si="3"/>
        <v>0</v>
      </c>
      <c r="K40" s="28">
        <f t="shared" si="1"/>
        <v>2</v>
      </c>
      <c r="L40" s="28">
        <f t="shared" si="1"/>
        <v>0</v>
      </c>
      <c r="M40" s="29">
        <f t="shared" si="1"/>
        <v>2</v>
      </c>
    </row>
    <row r="41" spans="2:22" ht="17.25" customHeight="1">
      <c r="B41" s="251" t="s">
        <v>72</v>
      </c>
      <c r="C41" s="252"/>
      <c r="D41" s="36" t="s">
        <v>68</v>
      </c>
      <c r="E41" s="31">
        <v>288</v>
      </c>
      <c r="F41" s="31">
        <v>340</v>
      </c>
      <c r="G41" s="32">
        <f t="shared" si="2"/>
        <v>628</v>
      </c>
      <c r="H41" s="31">
        <v>108</v>
      </c>
      <c r="I41" s="31">
        <v>568</v>
      </c>
      <c r="J41" s="32">
        <f t="shared" si="3"/>
        <v>676</v>
      </c>
      <c r="K41" s="28">
        <f t="shared" si="1"/>
        <v>396</v>
      </c>
      <c r="L41" s="28">
        <f t="shared" si="1"/>
        <v>908</v>
      </c>
      <c r="M41" s="29">
        <f t="shared" si="1"/>
        <v>1304</v>
      </c>
    </row>
    <row r="42" spans="2:22" ht="17.25" customHeight="1">
      <c r="B42" s="251"/>
      <c r="C42" s="252"/>
      <c r="D42" s="36" t="s">
        <v>69</v>
      </c>
      <c r="E42" s="31">
        <v>0</v>
      </c>
      <c r="F42" s="31">
        <v>0</v>
      </c>
      <c r="G42" s="32">
        <f t="shared" si="2"/>
        <v>0</v>
      </c>
      <c r="H42" s="31">
        <v>0</v>
      </c>
      <c r="I42" s="31">
        <v>0</v>
      </c>
      <c r="J42" s="32">
        <f t="shared" si="3"/>
        <v>0</v>
      </c>
      <c r="K42" s="28">
        <f t="shared" si="1"/>
        <v>0</v>
      </c>
      <c r="L42" s="28">
        <f t="shared" si="1"/>
        <v>0</v>
      </c>
      <c r="M42" s="29">
        <f t="shared" si="1"/>
        <v>0</v>
      </c>
    </row>
    <row r="43" spans="2:22">
      <c r="B43" s="253" t="s">
        <v>66</v>
      </c>
      <c r="C43" s="254"/>
      <c r="D43" s="255"/>
      <c r="E43" s="39">
        <f>SUM(E35:E42)</f>
        <v>582</v>
      </c>
      <c r="F43" s="39">
        <f t="shared" ref="F43:M43" si="5">SUM(F35:F42)</f>
        <v>909</v>
      </c>
      <c r="G43" s="39">
        <f t="shared" si="5"/>
        <v>1491</v>
      </c>
      <c r="H43" s="39">
        <f t="shared" si="5"/>
        <v>109</v>
      </c>
      <c r="I43" s="39">
        <f t="shared" si="5"/>
        <v>581</v>
      </c>
      <c r="J43" s="39">
        <f t="shared" si="5"/>
        <v>690</v>
      </c>
      <c r="K43" s="39">
        <f t="shared" si="5"/>
        <v>691</v>
      </c>
      <c r="L43" s="39">
        <f t="shared" si="5"/>
        <v>1490</v>
      </c>
      <c r="M43" s="39">
        <f t="shared" si="5"/>
        <v>2181</v>
      </c>
    </row>
    <row r="44" spans="2:22" ht="15.75" thickBot="1">
      <c r="B44" s="256" t="s">
        <v>73</v>
      </c>
      <c r="C44" s="257"/>
      <c r="D44" s="258"/>
      <c r="E44" s="40">
        <f>SUM(E43,E34)</f>
        <v>1866</v>
      </c>
      <c r="F44" s="40">
        <f t="shared" ref="F44:M44" si="6">SUM(F43,F34)</f>
        <v>2849</v>
      </c>
      <c r="G44" s="40">
        <f t="shared" si="6"/>
        <v>4715</v>
      </c>
      <c r="H44" s="40">
        <f t="shared" si="6"/>
        <v>119</v>
      </c>
      <c r="I44" s="40">
        <f t="shared" si="6"/>
        <v>594</v>
      </c>
      <c r="J44" s="40">
        <f t="shared" si="6"/>
        <v>713</v>
      </c>
      <c r="K44" s="40">
        <f t="shared" si="6"/>
        <v>1985</v>
      </c>
      <c r="L44" s="40">
        <f t="shared" si="6"/>
        <v>3443</v>
      </c>
      <c r="M44" s="40">
        <f t="shared" si="6"/>
        <v>5428</v>
      </c>
    </row>
    <row r="45" spans="2:22" ht="16.5" thickBot="1">
      <c r="B45" s="222" t="s">
        <v>74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</row>
    <row r="46" spans="2:22" ht="30.75" customHeight="1" thickBot="1">
      <c r="B46" s="259" t="s">
        <v>75</v>
      </c>
      <c r="C46" s="260"/>
      <c r="D46" s="260"/>
      <c r="E46" s="260"/>
      <c r="F46" s="261" t="s">
        <v>76</v>
      </c>
      <c r="G46" s="262"/>
      <c r="H46" s="263"/>
      <c r="I46" s="262" t="s">
        <v>77</v>
      </c>
      <c r="J46" s="262"/>
      <c r="K46" s="262"/>
      <c r="L46" s="261" t="s">
        <v>78</v>
      </c>
      <c r="M46" s="262"/>
      <c r="N46" s="263"/>
    </row>
    <row r="47" spans="2:22" ht="18.75" customHeight="1">
      <c r="B47" s="272" t="s">
        <v>79</v>
      </c>
      <c r="C47" s="273"/>
      <c r="D47" s="273"/>
      <c r="E47" s="41">
        <v>193</v>
      </c>
      <c r="F47" s="266" t="s">
        <v>80</v>
      </c>
      <c r="G47" s="267"/>
      <c r="H47" s="42">
        <v>10</v>
      </c>
      <c r="I47" s="267" t="s">
        <v>81</v>
      </c>
      <c r="J47" s="267"/>
      <c r="K47" s="41">
        <v>67</v>
      </c>
      <c r="L47" s="266" t="s">
        <v>81</v>
      </c>
      <c r="M47" s="267"/>
      <c r="N47" s="43">
        <v>190</v>
      </c>
    </row>
    <row r="48" spans="2:22" ht="18.75" customHeight="1">
      <c r="B48" s="272" t="s">
        <v>82</v>
      </c>
      <c r="C48" s="273"/>
      <c r="D48" s="273"/>
      <c r="E48" s="44">
        <v>118</v>
      </c>
      <c r="F48" s="266" t="s">
        <v>83</v>
      </c>
      <c r="G48" s="267"/>
      <c r="H48" s="45">
        <v>12</v>
      </c>
      <c r="I48" s="267" t="s">
        <v>84</v>
      </c>
      <c r="J48" s="267"/>
      <c r="K48" s="44">
        <v>109</v>
      </c>
      <c r="L48" s="266" t="s">
        <v>84</v>
      </c>
      <c r="M48" s="267"/>
      <c r="N48" s="46">
        <v>189</v>
      </c>
    </row>
    <row r="49" spans="2:15" ht="18.75" customHeight="1">
      <c r="B49" s="264" t="s">
        <v>85</v>
      </c>
      <c r="C49" s="265"/>
      <c r="D49" s="265"/>
      <c r="E49" s="44">
        <v>94</v>
      </c>
      <c r="F49" s="266" t="s">
        <v>86</v>
      </c>
      <c r="G49" s="267"/>
      <c r="H49" s="45">
        <v>58</v>
      </c>
      <c r="I49" s="267" t="s">
        <v>87</v>
      </c>
      <c r="J49" s="267"/>
      <c r="K49" s="44">
        <v>13</v>
      </c>
      <c r="L49" s="266" t="s">
        <v>87</v>
      </c>
      <c r="M49" s="267"/>
      <c r="N49" s="46">
        <v>29</v>
      </c>
    </row>
    <row r="50" spans="2:15" ht="25.5" customHeight="1">
      <c r="B50" s="268" t="s">
        <v>88</v>
      </c>
      <c r="C50" s="269"/>
      <c r="D50" s="269"/>
      <c r="E50" s="44">
        <v>41</v>
      </c>
      <c r="F50" s="270" t="s">
        <v>89</v>
      </c>
      <c r="G50" s="271"/>
      <c r="H50" s="45">
        <v>19</v>
      </c>
      <c r="I50" s="271" t="s">
        <v>90</v>
      </c>
      <c r="J50" s="271"/>
      <c r="K50" s="44">
        <v>43</v>
      </c>
      <c r="L50" s="264" t="s">
        <v>90</v>
      </c>
      <c r="M50" s="265"/>
      <c r="N50" s="46">
        <v>131</v>
      </c>
    </row>
    <row r="51" spans="2:15" ht="18.75" customHeight="1">
      <c r="B51" s="272" t="s">
        <v>91</v>
      </c>
      <c r="C51" s="273"/>
      <c r="D51" s="273"/>
      <c r="E51" s="44">
        <v>25</v>
      </c>
      <c r="F51" s="274"/>
      <c r="G51" s="275"/>
      <c r="H51" s="47"/>
      <c r="I51" s="275"/>
      <c r="J51" s="275"/>
      <c r="L51" s="274"/>
      <c r="M51" s="275"/>
      <c r="N51" s="47"/>
    </row>
    <row r="52" spans="2:15" ht="18.75" customHeight="1">
      <c r="B52" s="272" t="s">
        <v>92</v>
      </c>
      <c r="C52" s="273"/>
      <c r="D52" s="273"/>
      <c r="E52" s="44">
        <v>99</v>
      </c>
      <c r="F52" s="274"/>
      <c r="G52" s="275"/>
      <c r="H52" s="47"/>
      <c r="I52" s="275"/>
      <c r="J52" s="275"/>
      <c r="L52" s="274"/>
      <c r="M52" s="275"/>
      <c r="N52" s="47"/>
    </row>
    <row r="53" spans="2:15" ht="18.75" customHeight="1">
      <c r="B53" s="272" t="s">
        <v>93</v>
      </c>
      <c r="C53" s="273"/>
      <c r="D53" s="273"/>
      <c r="E53" s="44">
        <v>163</v>
      </c>
      <c r="F53" s="274"/>
      <c r="G53" s="275"/>
      <c r="H53" s="47"/>
      <c r="I53" s="275"/>
      <c r="J53" s="275"/>
      <c r="L53" s="274"/>
      <c r="M53" s="275"/>
      <c r="N53" s="47"/>
    </row>
    <row r="54" spans="2:15" ht="18.75" customHeight="1" thickBot="1">
      <c r="B54" s="276" t="s">
        <v>94</v>
      </c>
      <c r="C54" s="277"/>
      <c r="D54" s="277"/>
      <c r="E54" s="48">
        <v>262</v>
      </c>
      <c r="F54" s="278"/>
      <c r="G54" s="279"/>
      <c r="H54" s="49"/>
      <c r="I54" s="279"/>
      <c r="J54" s="279"/>
      <c r="K54" s="50"/>
      <c r="L54" s="278"/>
      <c r="M54" s="279"/>
      <c r="N54" s="49"/>
    </row>
    <row r="55" spans="2:15" ht="18" customHeight="1" thickBot="1">
      <c r="B55" s="222" t="s">
        <v>95</v>
      </c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</row>
    <row r="56" spans="2:15" ht="30.75" customHeight="1" thickBot="1">
      <c r="B56" s="284" t="s">
        <v>96</v>
      </c>
      <c r="C56" s="285"/>
      <c r="D56" s="285"/>
      <c r="E56" s="285"/>
      <c r="F56" s="286" t="s">
        <v>97</v>
      </c>
      <c r="G56" s="287"/>
      <c r="H56" s="288"/>
      <c r="I56" s="289" t="s">
        <v>98</v>
      </c>
      <c r="J56" s="290"/>
      <c r="K56" s="290"/>
      <c r="L56" s="290"/>
      <c r="M56" s="290"/>
      <c r="N56" s="290"/>
      <c r="O56" s="291"/>
    </row>
    <row r="57" spans="2:15" ht="18.75" customHeight="1" thickBot="1">
      <c r="B57" s="272" t="s">
        <v>99</v>
      </c>
      <c r="C57" s="273"/>
      <c r="D57" s="273"/>
      <c r="E57" s="41">
        <v>44</v>
      </c>
      <c r="F57" s="280" t="s">
        <v>229</v>
      </c>
      <c r="G57" s="281"/>
      <c r="H57" s="42">
        <v>217</v>
      </c>
      <c r="I57" s="51" t="s">
        <v>100</v>
      </c>
      <c r="J57" s="292" t="s">
        <v>101</v>
      </c>
      <c r="K57" s="292"/>
      <c r="L57" s="292" t="s">
        <v>102</v>
      </c>
      <c r="M57" s="292"/>
      <c r="N57" s="292" t="s">
        <v>103</v>
      </c>
      <c r="O57" s="293"/>
    </row>
    <row r="58" spans="2:15" ht="18.75" customHeight="1" thickTop="1">
      <c r="B58" s="272" t="s">
        <v>104</v>
      </c>
      <c r="C58" s="273"/>
      <c r="D58" s="273"/>
      <c r="E58" s="44">
        <v>509</v>
      </c>
      <c r="F58" s="280" t="s">
        <v>105</v>
      </c>
      <c r="G58" s="281"/>
      <c r="H58" s="45">
        <v>192</v>
      </c>
      <c r="I58" s="52" t="s">
        <v>106</v>
      </c>
      <c r="J58" s="53" t="s">
        <v>107</v>
      </c>
      <c r="K58" s="53" t="s">
        <v>108</v>
      </c>
      <c r="L58" s="53" t="s">
        <v>107</v>
      </c>
      <c r="M58" s="53" t="s">
        <v>108</v>
      </c>
      <c r="N58" s="53" t="s">
        <v>107</v>
      </c>
      <c r="O58" s="54" t="s">
        <v>108</v>
      </c>
    </row>
    <row r="59" spans="2:15" ht="18.75" customHeight="1">
      <c r="B59" s="272" t="s">
        <v>109</v>
      </c>
      <c r="C59" s="273"/>
      <c r="D59" s="273"/>
      <c r="E59" s="44">
        <v>1915</v>
      </c>
      <c r="F59" s="280" t="s">
        <v>110</v>
      </c>
      <c r="G59" s="281"/>
      <c r="H59" s="45">
        <v>0</v>
      </c>
      <c r="I59" s="55" t="s">
        <v>111</v>
      </c>
      <c r="J59" s="56">
        <v>0</v>
      </c>
      <c r="K59" s="56">
        <v>0</v>
      </c>
      <c r="L59" s="56">
        <v>1</v>
      </c>
      <c r="M59" s="56">
        <v>0</v>
      </c>
      <c r="N59" s="56">
        <v>0</v>
      </c>
      <c r="O59" s="57">
        <v>0</v>
      </c>
    </row>
    <row r="60" spans="2:15" ht="25.5" customHeight="1">
      <c r="B60" s="268" t="s">
        <v>112</v>
      </c>
      <c r="C60" s="269"/>
      <c r="D60" s="269"/>
      <c r="E60" s="44">
        <v>2218</v>
      </c>
      <c r="F60" s="282" t="s">
        <v>113</v>
      </c>
      <c r="G60" s="283"/>
      <c r="H60" s="45">
        <v>1037</v>
      </c>
      <c r="I60" s="58" t="s">
        <v>114</v>
      </c>
      <c r="J60" s="56">
        <v>3</v>
      </c>
      <c r="K60" s="56">
        <v>0</v>
      </c>
      <c r="L60" s="56">
        <v>1</v>
      </c>
      <c r="M60" s="56">
        <v>1</v>
      </c>
      <c r="N60" s="56">
        <v>0</v>
      </c>
      <c r="O60" s="57">
        <v>0</v>
      </c>
    </row>
    <row r="61" spans="2:15" ht="18.75" customHeight="1">
      <c r="B61" s="272" t="s">
        <v>115</v>
      </c>
      <c r="C61" s="273"/>
      <c r="D61" s="273"/>
      <c r="E61" s="44">
        <v>75</v>
      </c>
      <c r="F61" s="295" t="s">
        <v>116</v>
      </c>
      <c r="G61" s="296"/>
      <c r="H61" s="46">
        <v>11</v>
      </c>
      <c r="I61" s="59" t="s">
        <v>117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7">
        <v>0</v>
      </c>
    </row>
    <row r="62" spans="2:15" ht="18.75" customHeight="1">
      <c r="B62" s="272" t="s">
        <v>118</v>
      </c>
      <c r="C62" s="273"/>
      <c r="D62" s="273"/>
      <c r="E62" s="44">
        <v>770</v>
      </c>
      <c r="F62" s="295" t="s">
        <v>119</v>
      </c>
      <c r="G62" s="296"/>
      <c r="H62" s="46">
        <v>121</v>
      </c>
      <c r="I62" s="60" t="s">
        <v>21</v>
      </c>
      <c r="J62" s="61">
        <f>SUM(J59:J61)</f>
        <v>3</v>
      </c>
      <c r="K62" s="61">
        <f t="shared" ref="K62:O62" si="7">SUM(K59:K61)</f>
        <v>0</v>
      </c>
      <c r="L62" s="61">
        <f t="shared" si="7"/>
        <v>2</v>
      </c>
      <c r="M62" s="61">
        <f t="shared" si="7"/>
        <v>1</v>
      </c>
      <c r="N62" s="61">
        <f t="shared" si="7"/>
        <v>0</v>
      </c>
      <c r="O62" s="62">
        <f t="shared" si="7"/>
        <v>0</v>
      </c>
    </row>
    <row r="63" spans="2:15" ht="18.75" customHeight="1">
      <c r="B63" s="272" t="s">
        <v>120</v>
      </c>
      <c r="C63" s="273"/>
      <c r="D63" s="273"/>
      <c r="E63" s="44">
        <v>4412</v>
      </c>
      <c r="F63" s="295" t="s">
        <v>121</v>
      </c>
      <c r="G63" s="296"/>
      <c r="H63" s="46">
        <v>723</v>
      </c>
      <c r="I63" s="63"/>
      <c r="O63" s="47"/>
    </row>
    <row r="64" spans="2:15" ht="18.75" customHeight="1" thickBot="1">
      <c r="B64" s="276" t="s">
        <v>122</v>
      </c>
      <c r="C64" s="277"/>
      <c r="D64" s="277"/>
      <c r="E64" s="48">
        <v>9542</v>
      </c>
      <c r="F64" s="278"/>
      <c r="G64" s="279"/>
      <c r="H64" s="49"/>
      <c r="I64" s="64"/>
      <c r="J64" s="50"/>
      <c r="K64" s="50"/>
      <c r="L64" s="50"/>
      <c r="M64" s="50"/>
      <c r="N64" s="50"/>
      <c r="O64" s="49"/>
    </row>
    <row r="72" spans="2:6">
      <c r="B72" s="294"/>
      <c r="C72" s="294"/>
      <c r="D72" s="294"/>
      <c r="E72" s="294"/>
      <c r="F72" s="294"/>
    </row>
    <row r="73" spans="2:6">
      <c r="B73" s="294"/>
      <c r="C73" s="294"/>
    </row>
  </sheetData>
  <mergeCells count="158">
    <mergeCell ref="B64:D64"/>
    <mergeCell ref="F64:G64"/>
    <mergeCell ref="B72:F72"/>
    <mergeCell ref="B73:C73"/>
    <mergeCell ref="B61:D61"/>
    <mergeCell ref="F61:G61"/>
    <mergeCell ref="B62:D62"/>
    <mergeCell ref="F62:G62"/>
    <mergeCell ref="B63:D63"/>
    <mergeCell ref="F63:G63"/>
    <mergeCell ref="B58:D58"/>
    <mergeCell ref="F58:G58"/>
    <mergeCell ref="B59:D59"/>
    <mergeCell ref="F59:G59"/>
    <mergeCell ref="B60:D60"/>
    <mergeCell ref="F60:G60"/>
    <mergeCell ref="B55:N55"/>
    <mergeCell ref="B56:E56"/>
    <mergeCell ref="F56:H56"/>
    <mergeCell ref="I56:O56"/>
    <mergeCell ref="B57:D57"/>
    <mergeCell ref="F57:G57"/>
    <mergeCell ref="J57:K57"/>
    <mergeCell ref="L57:M57"/>
    <mergeCell ref="N57:O57"/>
    <mergeCell ref="B53:D53"/>
    <mergeCell ref="F53:G53"/>
    <mergeCell ref="I53:J53"/>
    <mergeCell ref="L53:M53"/>
    <mergeCell ref="B54:D54"/>
    <mergeCell ref="F54:G54"/>
    <mergeCell ref="I54:J54"/>
    <mergeCell ref="L54:M54"/>
    <mergeCell ref="B51:D51"/>
    <mergeCell ref="F51:G51"/>
    <mergeCell ref="I51:J51"/>
    <mergeCell ref="L51:M51"/>
    <mergeCell ref="B52:D52"/>
    <mergeCell ref="F52:G52"/>
    <mergeCell ref="I52:J52"/>
    <mergeCell ref="L52:M52"/>
    <mergeCell ref="B49:D49"/>
    <mergeCell ref="F49:G49"/>
    <mergeCell ref="I49:J49"/>
    <mergeCell ref="L49:M49"/>
    <mergeCell ref="B50:D50"/>
    <mergeCell ref="F50:G50"/>
    <mergeCell ref="I50:J50"/>
    <mergeCell ref="L50:M50"/>
    <mergeCell ref="B47:D47"/>
    <mergeCell ref="F47:G47"/>
    <mergeCell ref="I47:J47"/>
    <mergeCell ref="L47:M47"/>
    <mergeCell ref="B48:D48"/>
    <mergeCell ref="F48:G48"/>
    <mergeCell ref="I48:J48"/>
    <mergeCell ref="L48:M48"/>
    <mergeCell ref="B41:C42"/>
    <mergeCell ref="B43:D43"/>
    <mergeCell ref="B44:D44"/>
    <mergeCell ref="B45:M45"/>
    <mergeCell ref="B46:E46"/>
    <mergeCell ref="F46:H46"/>
    <mergeCell ref="I46:K46"/>
    <mergeCell ref="L46:N46"/>
    <mergeCell ref="B32:C33"/>
    <mergeCell ref="P32:Q32"/>
    <mergeCell ref="B34:D34"/>
    <mergeCell ref="B35:C36"/>
    <mergeCell ref="B37:C38"/>
    <mergeCell ref="B39:C40"/>
    <mergeCell ref="B26:C27"/>
    <mergeCell ref="T26:U26"/>
    <mergeCell ref="T27:U27"/>
    <mergeCell ref="B28:C29"/>
    <mergeCell ref="B30:C31"/>
    <mergeCell ref="P31:Q31"/>
    <mergeCell ref="T22:V22"/>
    <mergeCell ref="T23:U23"/>
    <mergeCell ref="B24:C25"/>
    <mergeCell ref="P24:R24"/>
    <mergeCell ref="T24:U24"/>
    <mergeCell ref="T25:U25"/>
    <mergeCell ref="B22:D23"/>
    <mergeCell ref="E22:G22"/>
    <mergeCell ref="H22:J22"/>
    <mergeCell ref="K22:L22"/>
    <mergeCell ref="M22:M23"/>
    <mergeCell ref="P22:R23"/>
    <mergeCell ref="B19:D19"/>
    <mergeCell ref="E19:F19"/>
    <mergeCell ref="G19:H19"/>
    <mergeCell ref="I19:J19"/>
    <mergeCell ref="P19:Q19"/>
    <mergeCell ref="B21:M21"/>
    <mergeCell ref="B17:D17"/>
    <mergeCell ref="E17:F17"/>
    <mergeCell ref="G17:H17"/>
    <mergeCell ref="I17:J17"/>
    <mergeCell ref="P17:Q17"/>
    <mergeCell ref="B18:D18"/>
    <mergeCell ref="E18:F18"/>
    <mergeCell ref="G18:H18"/>
    <mergeCell ref="I18:J18"/>
    <mergeCell ref="P18:Q18"/>
    <mergeCell ref="B16:D16"/>
    <mergeCell ref="E16:F16"/>
    <mergeCell ref="G16:H16"/>
    <mergeCell ref="I16:J16"/>
    <mergeCell ref="P16:Q16"/>
    <mergeCell ref="T16:U16"/>
    <mergeCell ref="T14:U14"/>
    <mergeCell ref="B15:D15"/>
    <mergeCell ref="E15:F15"/>
    <mergeCell ref="G15:H15"/>
    <mergeCell ref="I15:J15"/>
    <mergeCell ref="P15:Q15"/>
    <mergeCell ref="T15:U15"/>
    <mergeCell ref="B13:D13"/>
    <mergeCell ref="E13:F13"/>
    <mergeCell ref="G13:H13"/>
    <mergeCell ref="I13:J13"/>
    <mergeCell ref="T13:U13"/>
    <mergeCell ref="B14:D14"/>
    <mergeCell ref="E14:F14"/>
    <mergeCell ref="G14:H14"/>
    <mergeCell ref="I14:J14"/>
    <mergeCell ref="P14:Q14"/>
    <mergeCell ref="B12:D12"/>
    <mergeCell ref="E12:F12"/>
    <mergeCell ref="G12:H12"/>
    <mergeCell ref="I12:J12"/>
    <mergeCell ref="P12:Q12"/>
    <mergeCell ref="T12:U12"/>
    <mergeCell ref="B10:J10"/>
    <mergeCell ref="P10:Q10"/>
    <mergeCell ref="T10:U10"/>
    <mergeCell ref="B11:D11"/>
    <mergeCell ref="E11:F11"/>
    <mergeCell ref="G11:H11"/>
    <mergeCell ref="I11:J11"/>
    <mergeCell ref="P11:Q11"/>
    <mergeCell ref="T11:U11"/>
    <mergeCell ref="Q2:R2"/>
    <mergeCell ref="B4:M4"/>
    <mergeCell ref="B5:M5"/>
    <mergeCell ref="E6:H6"/>
    <mergeCell ref="L6:M6"/>
    <mergeCell ref="P6:R7"/>
    <mergeCell ref="T6:V6"/>
    <mergeCell ref="A7:B9"/>
    <mergeCell ref="L7:M7"/>
    <mergeCell ref="T7:U7"/>
    <mergeCell ref="D8:E8"/>
    <mergeCell ref="F8:I8"/>
    <mergeCell ref="T8:U8"/>
    <mergeCell ref="E9:I9"/>
    <mergeCell ref="P9:Q9"/>
  </mergeCells>
  <hyperlinks>
    <hyperlink ref="Q2" r:id="rId1" xr:uid="{A1BDDA22-CF6F-4A0F-887E-5CAE25F0143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3734-AA81-4F10-A656-2FCE0C7792DE}">
  <sheetPr codeName="Hoja8">
    <tabColor theme="4" tint="-0.499984740745262"/>
  </sheetPr>
  <dimension ref="A1:P89"/>
  <sheetViews>
    <sheetView workbookViewId="0">
      <selection activeCell="L16" sqref="L16"/>
    </sheetView>
  </sheetViews>
  <sheetFormatPr baseColWidth="10" defaultColWidth="11.42578125" defaultRowHeight="15"/>
  <cols>
    <col min="1" max="1" width="15.7109375" customWidth="1"/>
    <col min="2" max="2" width="11.7109375" customWidth="1"/>
    <col min="3" max="3" width="11.140625" customWidth="1"/>
    <col min="4" max="4" width="7.7109375" customWidth="1"/>
    <col min="5" max="5" width="2.85546875" customWidth="1"/>
    <col min="7" max="7" width="14.7109375" customWidth="1"/>
    <col min="8" max="8" width="12" customWidth="1"/>
    <col min="9" max="9" width="4.140625" customWidth="1"/>
    <col min="11" max="11" width="14.85546875" customWidth="1"/>
    <col min="13" max="13" width="4.42578125" customWidth="1"/>
    <col min="17" max="17" width="6.7109375" customWidth="1"/>
  </cols>
  <sheetData>
    <row r="1" spans="1:16" ht="8.25" customHeight="1">
      <c r="A1" s="65"/>
      <c r="B1" s="65"/>
      <c r="C1" s="65"/>
      <c r="D1" s="65"/>
      <c r="E1" s="65"/>
      <c r="F1" s="65"/>
      <c r="G1" s="65"/>
      <c r="H1" s="65"/>
    </row>
    <row r="2" spans="1:16" ht="26.25">
      <c r="A2" s="66"/>
      <c r="B2" s="297"/>
      <c r="C2" s="297"/>
      <c r="D2" s="297"/>
      <c r="E2" s="297"/>
      <c r="F2" s="297"/>
      <c r="G2" s="297"/>
      <c r="H2" s="297"/>
    </row>
    <row r="3" spans="1:16">
      <c r="A3" s="66"/>
      <c r="B3" s="298"/>
      <c r="C3" s="298"/>
      <c r="D3" s="298"/>
      <c r="E3" s="298"/>
      <c r="F3" s="298"/>
      <c r="G3" s="298"/>
      <c r="H3" s="298"/>
      <c r="P3" s="4"/>
    </row>
    <row r="4" spans="1:16">
      <c r="A4" s="66"/>
      <c r="B4" s="299"/>
      <c r="C4" s="299"/>
      <c r="D4" s="299"/>
      <c r="E4" s="299"/>
      <c r="F4" s="299"/>
      <c r="G4" s="299"/>
      <c r="H4" s="299"/>
      <c r="J4" s="68"/>
    </row>
    <row r="5" spans="1:16" ht="15.75" thickBot="1">
      <c r="A5" s="300" t="s">
        <v>123</v>
      </c>
      <c r="B5" s="303"/>
      <c r="C5" s="303"/>
      <c r="D5" s="303"/>
      <c r="E5" s="303"/>
      <c r="F5" s="303"/>
      <c r="G5" s="303"/>
      <c r="H5" s="69"/>
      <c r="J5" s="311" t="s">
        <v>4</v>
      </c>
      <c r="K5" s="312"/>
      <c r="L5" s="313"/>
      <c r="M5" s="9"/>
      <c r="N5" s="306" t="s">
        <v>5</v>
      </c>
      <c r="O5" s="307"/>
      <c r="P5" s="308"/>
    </row>
    <row r="6" spans="1:16" ht="15.75" thickBot="1">
      <c r="A6" s="301"/>
      <c r="B6" s="67"/>
      <c r="C6" s="67"/>
      <c r="D6" s="67"/>
      <c r="E6" s="67"/>
      <c r="F6" s="67"/>
      <c r="G6" s="70" t="s">
        <v>124</v>
      </c>
      <c r="H6" s="71"/>
      <c r="J6" s="314"/>
      <c r="K6" s="315"/>
      <c r="L6" s="316"/>
      <c r="M6" s="9"/>
      <c r="N6" s="186" t="s">
        <v>8</v>
      </c>
      <c r="O6" s="187"/>
      <c r="P6" s="72">
        <v>807</v>
      </c>
    </row>
    <row r="7" spans="1:16">
      <c r="A7" s="302"/>
      <c r="B7" s="65"/>
      <c r="C7" s="73"/>
      <c r="D7" s="65"/>
      <c r="E7" s="65"/>
      <c r="F7" s="65"/>
      <c r="G7" s="74" t="s">
        <v>125</v>
      </c>
      <c r="H7" s="75"/>
      <c r="J7" s="10" t="s">
        <v>11</v>
      </c>
      <c r="K7" s="11"/>
      <c r="L7" s="72">
        <v>1747</v>
      </c>
      <c r="M7" s="9"/>
      <c r="N7" s="190" t="s">
        <v>12</v>
      </c>
      <c r="O7" s="191"/>
      <c r="P7" s="72">
        <v>282</v>
      </c>
    </row>
    <row r="8" spans="1:16" ht="15.75" thickBot="1">
      <c r="A8" s="76" t="s">
        <v>2</v>
      </c>
      <c r="B8" s="309" t="s">
        <v>230</v>
      </c>
      <c r="C8" s="309"/>
      <c r="D8" s="309"/>
      <c r="E8" s="309"/>
      <c r="F8" s="77"/>
      <c r="G8" s="70" t="s">
        <v>10</v>
      </c>
      <c r="H8" s="135"/>
      <c r="I8" s="78"/>
      <c r="J8" s="190" t="s">
        <v>13</v>
      </c>
      <c r="K8" s="191"/>
      <c r="L8" s="72">
        <v>4904</v>
      </c>
      <c r="M8" s="9"/>
      <c r="N8" s="14" t="s">
        <v>14</v>
      </c>
      <c r="O8" s="15"/>
      <c r="P8" s="72">
        <v>265</v>
      </c>
    </row>
    <row r="9" spans="1:16">
      <c r="A9" s="65"/>
      <c r="B9" s="79"/>
      <c r="C9" s="310"/>
      <c r="D9" s="310"/>
      <c r="E9" s="310"/>
      <c r="F9" s="310"/>
      <c r="G9" s="65"/>
      <c r="H9" s="65"/>
      <c r="I9" s="78"/>
      <c r="J9" s="190" t="s">
        <v>16</v>
      </c>
      <c r="K9" s="191"/>
      <c r="L9" s="72">
        <v>264</v>
      </c>
      <c r="M9" s="9"/>
      <c r="N9" s="190" t="s">
        <v>126</v>
      </c>
      <c r="O9" s="191"/>
      <c r="P9" s="72">
        <v>13711</v>
      </c>
    </row>
    <row r="10" spans="1:16" ht="15.75">
      <c r="A10" s="80" t="s">
        <v>127</v>
      </c>
      <c r="B10" s="317" t="s">
        <v>128</v>
      </c>
      <c r="C10" s="318"/>
      <c r="D10" s="81"/>
      <c r="E10" s="81"/>
      <c r="F10" s="81"/>
      <c r="G10" s="81"/>
      <c r="H10" s="65"/>
      <c r="J10" s="190" t="s">
        <v>22</v>
      </c>
      <c r="K10" s="191"/>
      <c r="L10" s="72">
        <v>1949</v>
      </c>
      <c r="M10" s="9"/>
      <c r="N10" s="190" t="s">
        <v>23</v>
      </c>
      <c r="O10" s="191"/>
      <c r="P10" s="72">
        <v>64</v>
      </c>
    </row>
    <row r="11" spans="1:16">
      <c r="A11" s="65"/>
      <c r="B11" s="65"/>
      <c r="C11" s="65"/>
      <c r="D11" s="65"/>
      <c r="E11" s="65"/>
      <c r="F11" s="65"/>
      <c r="G11" s="65"/>
      <c r="H11" s="65"/>
      <c r="J11" s="190" t="s">
        <v>25</v>
      </c>
      <c r="K11" s="191"/>
      <c r="L11" s="72">
        <v>164</v>
      </c>
      <c r="M11" s="9"/>
      <c r="N11" s="190" t="s">
        <v>26</v>
      </c>
      <c r="O11" s="191"/>
      <c r="P11" s="72">
        <v>7</v>
      </c>
    </row>
    <row r="12" spans="1:16" s="83" customFormat="1" ht="32.25" customHeight="1">
      <c r="A12" s="304" t="s">
        <v>129</v>
      </c>
      <c r="B12" s="304"/>
      <c r="C12" s="304"/>
      <c r="D12" s="304"/>
      <c r="E12" s="82"/>
      <c r="F12" s="305" t="s">
        <v>130</v>
      </c>
      <c r="G12" s="305"/>
      <c r="H12" s="305"/>
      <c r="J12" s="14" t="s">
        <v>28</v>
      </c>
      <c r="K12" s="15"/>
      <c r="L12" s="72">
        <v>12</v>
      </c>
      <c r="M12" s="9"/>
      <c r="N12" s="190" t="s">
        <v>29</v>
      </c>
      <c r="O12" s="191"/>
      <c r="P12" s="72">
        <v>163</v>
      </c>
    </row>
    <row r="13" spans="1:16" ht="22.5" customHeight="1">
      <c r="A13" s="84" t="s">
        <v>131</v>
      </c>
      <c r="B13" s="85" t="s">
        <v>132</v>
      </c>
      <c r="C13" s="86" t="s">
        <v>133</v>
      </c>
      <c r="D13" s="86" t="s">
        <v>134</v>
      </c>
      <c r="F13" s="319" t="s">
        <v>135</v>
      </c>
      <c r="G13" s="320"/>
      <c r="H13" s="87" t="s">
        <v>136</v>
      </c>
      <c r="J13" s="190" t="s">
        <v>31</v>
      </c>
      <c r="K13" s="191"/>
      <c r="L13" s="72">
        <v>205</v>
      </c>
      <c r="M13" s="9"/>
      <c r="N13" s="190" t="s">
        <v>32</v>
      </c>
      <c r="O13" s="191"/>
      <c r="P13" s="72">
        <v>0</v>
      </c>
    </row>
    <row r="14" spans="1:16">
      <c r="A14" s="88" t="s">
        <v>137</v>
      </c>
      <c r="B14" s="89">
        <v>7817</v>
      </c>
      <c r="C14" s="89">
        <v>19145</v>
      </c>
      <c r="D14" s="89">
        <f>SUM(B14:C14)</f>
        <v>26962</v>
      </c>
      <c r="F14" s="321" t="s">
        <v>138</v>
      </c>
      <c r="G14" s="322"/>
      <c r="H14" s="90">
        <v>3590</v>
      </c>
      <c r="J14" s="190" t="s">
        <v>34</v>
      </c>
      <c r="K14" s="191"/>
      <c r="L14" s="72">
        <v>41</v>
      </c>
      <c r="M14" s="9"/>
      <c r="N14" s="190" t="s">
        <v>35</v>
      </c>
      <c r="O14" s="191"/>
      <c r="P14" s="72">
        <v>2501</v>
      </c>
    </row>
    <row r="15" spans="1:16">
      <c r="A15" s="88" t="s">
        <v>139</v>
      </c>
      <c r="B15" s="89">
        <v>2039</v>
      </c>
      <c r="C15" s="89">
        <v>4761</v>
      </c>
      <c r="D15" s="89">
        <f t="shared" ref="D15:D39" si="0">SUM(B15:C15)</f>
        <v>6800</v>
      </c>
      <c r="F15" s="321" t="s">
        <v>140</v>
      </c>
      <c r="G15" s="322"/>
      <c r="H15" s="90">
        <v>269</v>
      </c>
      <c r="J15" s="190" t="s">
        <v>37</v>
      </c>
      <c r="K15" s="191"/>
      <c r="L15" s="72">
        <v>26</v>
      </c>
      <c r="M15" s="9"/>
      <c r="N15" s="190" t="s">
        <v>38</v>
      </c>
      <c r="O15" s="191"/>
      <c r="P15" s="72">
        <v>108</v>
      </c>
    </row>
    <row r="16" spans="1:16">
      <c r="A16" s="88" t="s">
        <v>141</v>
      </c>
      <c r="B16" s="89">
        <v>384</v>
      </c>
      <c r="C16" s="89">
        <v>1239</v>
      </c>
      <c r="D16" s="89">
        <f t="shared" si="0"/>
        <v>1623</v>
      </c>
      <c r="F16" s="321" t="s">
        <v>142</v>
      </c>
      <c r="G16" s="322"/>
      <c r="H16" s="90">
        <v>229</v>
      </c>
      <c r="J16" s="190" t="s">
        <v>40</v>
      </c>
      <c r="K16" s="191"/>
      <c r="L16" s="72">
        <v>416</v>
      </c>
      <c r="M16" s="9"/>
      <c r="N16" s="19"/>
      <c r="O16" s="20"/>
      <c r="P16" s="91"/>
    </row>
    <row r="17" spans="1:16">
      <c r="A17" s="88" t="s">
        <v>143</v>
      </c>
      <c r="B17" s="89">
        <v>1479</v>
      </c>
      <c r="C17" s="89">
        <v>3742</v>
      </c>
      <c r="D17" s="89">
        <f t="shared" si="0"/>
        <v>5221</v>
      </c>
      <c r="F17" s="321" t="s">
        <v>144</v>
      </c>
      <c r="G17" s="322"/>
      <c r="H17" s="90">
        <v>988</v>
      </c>
      <c r="J17" s="190" t="s">
        <v>42</v>
      </c>
      <c r="K17" s="191"/>
      <c r="L17" s="72">
        <v>26</v>
      </c>
      <c r="M17" s="9"/>
      <c r="N17" s="15"/>
      <c r="O17" s="15"/>
      <c r="P17" s="9"/>
    </row>
    <row r="18" spans="1:16">
      <c r="A18" s="88" t="s">
        <v>145</v>
      </c>
      <c r="B18" s="89">
        <v>328</v>
      </c>
      <c r="C18" s="89">
        <v>874</v>
      </c>
      <c r="D18" s="89">
        <f t="shared" si="0"/>
        <v>1202</v>
      </c>
      <c r="F18" s="321" t="s">
        <v>146</v>
      </c>
      <c r="G18" s="322"/>
      <c r="H18" s="90">
        <v>1208</v>
      </c>
      <c r="J18" s="220" t="s">
        <v>43</v>
      </c>
      <c r="K18" s="221"/>
      <c r="L18" s="72">
        <v>1718</v>
      </c>
      <c r="M18" s="9"/>
      <c r="N18" s="15"/>
      <c r="O18" s="15"/>
      <c r="P18" s="9"/>
    </row>
    <row r="19" spans="1:16">
      <c r="A19" s="88" t="s">
        <v>147</v>
      </c>
      <c r="B19" s="89">
        <v>321</v>
      </c>
      <c r="C19" s="89">
        <v>1104</v>
      </c>
      <c r="D19" s="89">
        <f t="shared" si="0"/>
        <v>1425</v>
      </c>
      <c r="F19" s="321" t="s">
        <v>148</v>
      </c>
      <c r="G19" s="322"/>
      <c r="H19" s="90">
        <v>355</v>
      </c>
      <c r="J19" s="15"/>
      <c r="K19" s="15"/>
      <c r="L19" s="92"/>
      <c r="M19" s="9"/>
      <c r="N19" s="15"/>
      <c r="O19" s="15"/>
      <c r="P19" s="9"/>
    </row>
    <row r="20" spans="1:16">
      <c r="A20" s="88" t="s">
        <v>149</v>
      </c>
      <c r="B20" s="89">
        <v>22</v>
      </c>
      <c r="C20" s="89">
        <v>30</v>
      </c>
      <c r="D20" s="89">
        <f t="shared" si="0"/>
        <v>52</v>
      </c>
      <c r="F20" s="321"/>
      <c r="G20" s="322"/>
      <c r="H20" s="90"/>
      <c r="J20" s="15"/>
      <c r="K20" s="15"/>
      <c r="L20" s="9"/>
      <c r="M20" s="9"/>
      <c r="N20" s="15"/>
      <c r="O20" s="15"/>
      <c r="P20" s="9"/>
    </row>
    <row r="21" spans="1:16">
      <c r="A21" s="88" t="s">
        <v>150</v>
      </c>
      <c r="B21" s="89">
        <v>197</v>
      </c>
      <c r="C21" s="89">
        <v>346</v>
      </c>
      <c r="D21" s="89">
        <f t="shared" si="0"/>
        <v>543</v>
      </c>
      <c r="J21" s="311" t="s">
        <v>151</v>
      </c>
      <c r="K21" s="312"/>
      <c r="L21" s="313"/>
      <c r="M21" s="9"/>
      <c r="N21" s="323" t="s">
        <v>51</v>
      </c>
      <c r="O21" s="323"/>
      <c r="P21" s="323"/>
    </row>
    <row r="22" spans="1:16">
      <c r="A22" s="88" t="s">
        <v>152</v>
      </c>
      <c r="B22" s="89">
        <v>270</v>
      </c>
      <c r="C22" s="89">
        <v>339</v>
      </c>
      <c r="D22" s="89">
        <f t="shared" si="0"/>
        <v>609</v>
      </c>
      <c r="J22" s="324"/>
      <c r="K22" s="325"/>
      <c r="L22" s="326"/>
      <c r="M22" s="9"/>
      <c r="N22" s="186" t="s">
        <v>55</v>
      </c>
      <c r="O22" s="187"/>
      <c r="P22" s="13">
        <v>0</v>
      </c>
    </row>
    <row r="23" spans="1:16">
      <c r="A23" s="88" t="s">
        <v>153</v>
      </c>
      <c r="B23" s="89">
        <v>134</v>
      </c>
      <c r="C23" s="89">
        <v>491</v>
      </c>
      <c r="D23" s="89">
        <f t="shared" si="0"/>
        <v>625</v>
      </c>
      <c r="F23" s="327" t="s">
        <v>154</v>
      </c>
      <c r="G23" s="327"/>
      <c r="H23" s="93" t="s">
        <v>155</v>
      </c>
      <c r="J23" s="186" t="s">
        <v>156</v>
      </c>
      <c r="K23" s="187"/>
      <c r="L23" s="13">
        <v>8</v>
      </c>
      <c r="M23" s="9"/>
      <c r="N23" s="190" t="s">
        <v>58</v>
      </c>
      <c r="O23" s="191"/>
      <c r="P23" s="13">
        <v>17</v>
      </c>
    </row>
    <row r="24" spans="1:16">
      <c r="A24" s="88" t="s">
        <v>157</v>
      </c>
      <c r="B24" s="89">
        <v>127</v>
      </c>
      <c r="C24" s="89">
        <v>333</v>
      </c>
      <c r="D24" s="89">
        <f t="shared" si="0"/>
        <v>460</v>
      </c>
      <c r="F24" s="328" t="s">
        <v>140</v>
      </c>
      <c r="G24" s="328"/>
      <c r="H24" s="94">
        <v>1939</v>
      </c>
      <c r="J24" s="190" t="s">
        <v>158</v>
      </c>
      <c r="K24" s="191"/>
      <c r="L24" s="13">
        <v>227</v>
      </c>
      <c r="M24" s="9"/>
      <c r="N24" s="190" t="s">
        <v>60</v>
      </c>
      <c r="O24" s="191"/>
      <c r="P24" s="13">
        <v>20</v>
      </c>
    </row>
    <row r="25" spans="1:16">
      <c r="A25" s="88" t="s">
        <v>159</v>
      </c>
      <c r="B25" s="89">
        <v>1328</v>
      </c>
      <c r="C25" s="89">
        <v>1999</v>
      </c>
      <c r="D25" s="89">
        <f t="shared" si="0"/>
        <v>3327</v>
      </c>
      <c r="F25" s="328" t="s">
        <v>160</v>
      </c>
      <c r="G25" s="328"/>
      <c r="H25" s="94">
        <v>1212</v>
      </c>
      <c r="J25" s="190" t="s">
        <v>161</v>
      </c>
      <c r="K25" s="191"/>
      <c r="L25" s="13">
        <v>341</v>
      </c>
      <c r="M25" s="9"/>
      <c r="N25" s="190" t="s">
        <v>62</v>
      </c>
      <c r="O25" s="191"/>
      <c r="P25" s="13">
        <v>2</v>
      </c>
    </row>
    <row r="26" spans="1:16">
      <c r="A26" s="88" t="s">
        <v>162</v>
      </c>
      <c r="B26" s="89">
        <v>135</v>
      </c>
      <c r="C26" s="89">
        <v>228</v>
      </c>
      <c r="D26" s="89">
        <f t="shared" si="0"/>
        <v>363</v>
      </c>
      <c r="F26" s="328" t="s">
        <v>163</v>
      </c>
      <c r="G26" s="328"/>
      <c r="H26" s="94">
        <v>1726</v>
      </c>
      <c r="J26" s="190" t="s">
        <v>164</v>
      </c>
      <c r="K26" s="191"/>
      <c r="L26" s="13">
        <v>206</v>
      </c>
      <c r="M26" s="9"/>
      <c r="N26" s="220" t="s">
        <v>38</v>
      </c>
      <c r="O26" s="221"/>
      <c r="P26" s="13">
        <v>0</v>
      </c>
    </row>
    <row r="27" spans="1:16">
      <c r="A27" s="88" t="s">
        <v>165</v>
      </c>
      <c r="B27" s="89">
        <v>41</v>
      </c>
      <c r="C27" s="89">
        <v>102</v>
      </c>
      <c r="D27" s="89">
        <f t="shared" si="0"/>
        <v>143</v>
      </c>
      <c r="F27" s="328" t="s">
        <v>166</v>
      </c>
      <c r="G27" s="328"/>
      <c r="H27" s="94">
        <v>24303</v>
      </c>
      <c r="J27" s="190" t="s">
        <v>167</v>
      </c>
      <c r="K27" s="191"/>
      <c r="L27" s="13">
        <v>278</v>
      </c>
      <c r="M27" s="9"/>
      <c r="N27" s="9"/>
      <c r="O27" s="9"/>
      <c r="P27" s="9"/>
    </row>
    <row r="28" spans="1:16">
      <c r="A28" s="88" t="s">
        <v>168</v>
      </c>
      <c r="B28" s="89">
        <v>10</v>
      </c>
      <c r="C28" s="89">
        <v>13</v>
      </c>
      <c r="D28" s="89">
        <f t="shared" si="0"/>
        <v>23</v>
      </c>
      <c r="F28" s="328" t="s">
        <v>169</v>
      </c>
      <c r="G28" s="328"/>
      <c r="H28" s="94">
        <v>213</v>
      </c>
      <c r="J28" s="190" t="s">
        <v>170</v>
      </c>
      <c r="K28" s="191"/>
      <c r="L28" s="13">
        <v>136</v>
      </c>
      <c r="M28" s="9"/>
      <c r="N28" s="9"/>
      <c r="O28" s="9"/>
      <c r="P28" s="9"/>
    </row>
    <row r="29" spans="1:16">
      <c r="A29" s="88" t="s">
        <v>171</v>
      </c>
      <c r="B29" s="89">
        <v>169</v>
      </c>
      <c r="C29" s="89">
        <v>174</v>
      </c>
      <c r="D29" s="89">
        <f t="shared" si="0"/>
        <v>343</v>
      </c>
      <c r="F29" s="328" t="s">
        <v>172</v>
      </c>
      <c r="G29" s="328"/>
      <c r="H29" s="94">
        <v>9907</v>
      </c>
      <c r="J29" s="190" t="s">
        <v>173</v>
      </c>
      <c r="K29" s="191"/>
      <c r="L29" s="13">
        <v>49</v>
      </c>
      <c r="M29" s="9"/>
      <c r="N29" s="9"/>
      <c r="O29" s="9"/>
      <c r="P29" s="9"/>
    </row>
    <row r="30" spans="1:16">
      <c r="A30" s="88" t="s">
        <v>174</v>
      </c>
      <c r="B30" s="89">
        <v>3824</v>
      </c>
      <c r="C30" s="89">
        <v>5074</v>
      </c>
      <c r="D30" s="89">
        <f t="shared" si="0"/>
        <v>8898</v>
      </c>
      <c r="F30" s="328" t="s">
        <v>175</v>
      </c>
      <c r="G30" s="328"/>
      <c r="H30" s="94">
        <v>554</v>
      </c>
      <c r="J30" s="190" t="s">
        <v>176</v>
      </c>
      <c r="K30" s="191"/>
      <c r="L30" s="13">
        <v>40</v>
      </c>
      <c r="M30" s="9"/>
      <c r="N30" s="9"/>
      <c r="O30" s="9"/>
      <c r="P30" s="9"/>
    </row>
    <row r="31" spans="1:16">
      <c r="A31" s="88" t="s">
        <v>177</v>
      </c>
      <c r="B31" s="89">
        <v>132</v>
      </c>
      <c r="C31" s="89">
        <v>304</v>
      </c>
      <c r="D31" s="89">
        <f t="shared" si="0"/>
        <v>436</v>
      </c>
      <c r="F31" s="328" t="s">
        <v>178</v>
      </c>
      <c r="G31" s="328"/>
      <c r="H31" s="94">
        <v>3234</v>
      </c>
      <c r="J31" s="220" t="s">
        <v>179</v>
      </c>
      <c r="K31" s="221"/>
      <c r="L31" s="13">
        <v>162</v>
      </c>
      <c r="M31" s="9"/>
      <c r="N31" s="9"/>
      <c r="O31" s="9"/>
      <c r="P31" s="9"/>
    </row>
    <row r="32" spans="1:16">
      <c r="A32" s="88" t="s">
        <v>180</v>
      </c>
      <c r="B32" s="89">
        <v>487</v>
      </c>
      <c r="C32" s="89">
        <v>476</v>
      </c>
      <c r="D32" s="89">
        <f t="shared" si="0"/>
        <v>963</v>
      </c>
      <c r="F32" s="328" t="s">
        <v>181</v>
      </c>
      <c r="G32" s="328"/>
      <c r="H32" s="94">
        <v>1251</v>
      </c>
      <c r="J32" s="15"/>
      <c r="K32" s="15"/>
      <c r="L32" s="9"/>
      <c r="M32" s="9"/>
      <c r="N32" s="9"/>
      <c r="O32" s="9"/>
      <c r="P32" s="9"/>
    </row>
    <row r="33" spans="1:16">
      <c r="A33" s="88" t="s">
        <v>182</v>
      </c>
      <c r="B33" s="89">
        <v>174</v>
      </c>
      <c r="C33" s="89">
        <v>178</v>
      </c>
      <c r="D33" s="89">
        <f t="shared" si="0"/>
        <v>352</v>
      </c>
      <c r="F33" s="328" t="s">
        <v>183</v>
      </c>
      <c r="G33" s="328"/>
      <c r="H33" s="94">
        <v>53132</v>
      </c>
      <c r="J33" s="15"/>
      <c r="K33" s="15"/>
      <c r="L33" s="9"/>
      <c r="M33" s="9"/>
      <c r="N33" s="9"/>
      <c r="O33" s="9"/>
      <c r="P33" s="9"/>
    </row>
    <row r="34" spans="1:16">
      <c r="A34" s="88" t="s">
        <v>184</v>
      </c>
      <c r="B34" s="89">
        <v>11</v>
      </c>
      <c r="C34" s="89">
        <v>61</v>
      </c>
      <c r="D34" s="89">
        <f t="shared" si="0"/>
        <v>72</v>
      </c>
      <c r="F34" s="328" t="s">
        <v>185</v>
      </c>
      <c r="G34" s="328"/>
      <c r="H34" s="94">
        <v>3537</v>
      </c>
      <c r="J34" s="37"/>
      <c r="K34" s="37"/>
    </row>
    <row r="35" spans="1:16">
      <c r="A35" s="88" t="s">
        <v>186</v>
      </c>
      <c r="B35" s="89">
        <v>77</v>
      </c>
      <c r="C35" s="89">
        <v>198</v>
      </c>
      <c r="D35" s="89">
        <f t="shared" si="0"/>
        <v>275</v>
      </c>
      <c r="F35" s="327"/>
      <c r="G35" s="327"/>
      <c r="H35" s="327"/>
      <c r="J35" s="37"/>
      <c r="K35" s="37"/>
    </row>
    <row r="36" spans="1:16">
      <c r="A36" s="88" t="s">
        <v>187</v>
      </c>
      <c r="B36" s="89">
        <v>0</v>
      </c>
      <c r="C36" s="89">
        <v>0</v>
      </c>
      <c r="D36" s="89">
        <f t="shared" si="0"/>
        <v>0</v>
      </c>
      <c r="F36" s="37"/>
      <c r="G36" s="37"/>
      <c r="H36" s="37"/>
      <c r="J36" s="37"/>
      <c r="K36" s="37"/>
    </row>
    <row r="37" spans="1:16">
      <c r="A37" s="88" t="s">
        <v>188</v>
      </c>
      <c r="B37" s="89">
        <v>6</v>
      </c>
      <c r="C37" s="89">
        <v>77</v>
      </c>
      <c r="D37" s="89">
        <f t="shared" si="0"/>
        <v>83</v>
      </c>
      <c r="F37" s="37"/>
      <c r="G37" s="37"/>
      <c r="H37" s="136"/>
      <c r="J37" s="37"/>
      <c r="K37" s="37"/>
    </row>
    <row r="38" spans="1:16">
      <c r="A38" s="88" t="s">
        <v>189</v>
      </c>
      <c r="B38" s="89">
        <v>1605</v>
      </c>
      <c r="C38" s="89">
        <v>5673</v>
      </c>
      <c r="D38" s="89">
        <f t="shared" si="0"/>
        <v>7278</v>
      </c>
      <c r="F38" s="37"/>
      <c r="G38" s="136"/>
      <c r="H38" s="136"/>
      <c r="J38" s="37"/>
      <c r="K38" s="37"/>
    </row>
    <row r="39" spans="1:16">
      <c r="A39" s="88" t="s">
        <v>190</v>
      </c>
      <c r="B39" s="95">
        <f>SUM(B14:B38)</f>
        <v>21117</v>
      </c>
      <c r="C39" s="95">
        <f>SUM(C14:C38)</f>
        <v>46961</v>
      </c>
      <c r="D39" s="89">
        <f t="shared" si="0"/>
        <v>68078</v>
      </c>
      <c r="F39" s="37"/>
      <c r="G39" s="136"/>
      <c r="H39" s="136"/>
      <c r="J39" s="37"/>
      <c r="K39" s="37"/>
    </row>
    <row r="40" spans="1:16">
      <c r="A40" s="88" t="s">
        <v>191</v>
      </c>
      <c r="B40" s="330"/>
      <c r="C40" s="331"/>
      <c r="D40" s="89">
        <v>4038</v>
      </c>
      <c r="F40" s="37"/>
      <c r="G40" s="37"/>
      <c r="H40" s="136"/>
      <c r="J40" s="37"/>
      <c r="K40" s="37"/>
    </row>
    <row r="41" spans="1:16">
      <c r="A41" s="330" t="s">
        <v>192</v>
      </c>
      <c r="B41" s="332"/>
      <c r="C41" s="331"/>
      <c r="D41" s="95">
        <f>D40+D39</f>
        <v>72116</v>
      </c>
      <c r="G41" s="37"/>
      <c r="H41" s="96"/>
      <c r="J41" s="37"/>
      <c r="K41" s="37"/>
    </row>
    <row r="42" spans="1:16">
      <c r="F42" s="96"/>
      <c r="G42" s="37"/>
      <c r="J42" s="37"/>
      <c r="K42" s="37"/>
    </row>
    <row r="43" spans="1:16">
      <c r="H43" s="96"/>
    </row>
    <row r="44" spans="1:16">
      <c r="F44" s="96"/>
    </row>
    <row r="63" spans="1:7">
      <c r="A63" s="329"/>
      <c r="B63" s="329"/>
      <c r="C63" s="329"/>
      <c r="E63" s="327"/>
      <c r="F63" s="327"/>
      <c r="G63" s="275"/>
    </row>
    <row r="64" spans="1:7">
      <c r="A64" s="329"/>
      <c r="B64" s="329"/>
      <c r="C64" s="329"/>
      <c r="E64" s="37"/>
      <c r="F64" s="37"/>
    </row>
    <row r="65" spans="1:6">
      <c r="A65" s="37"/>
      <c r="B65" s="37"/>
      <c r="E65" s="37"/>
      <c r="F65" s="37"/>
    </row>
    <row r="66" spans="1:6">
      <c r="A66" s="37"/>
      <c r="B66" s="37"/>
      <c r="E66" s="37"/>
      <c r="F66" s="37"/>
    </row>
    <row r="67" spans="1:6">
      <c r="A67" s="37"/>
      <c r="B67" s="37"/>
      <c r="E67" s="37"/>
      <c r="F67" s="37"/>
    </row>
    <row r="68" spans="1:6">
      <c r="A68" s="37"/>
      <c r="B68" s="37"/>
      <c r="E68" s="37"/>
      <c r="F68" s="37"/>
    </row>
    <row r="69" spans="1:6">
      <c r="A69" s="37"/>
      <c r="B69" s="37"/>
      <c r="E69" s="37"/>
      <c r="F69" s="37"/>
    </row>
    <row r="70" spans="1:6">
      <c r="A70" s="37"/>
      <c r="B70" s="37"/>
      <c r="E70" s="37"/>
      <c r="F70" s="37"/>
    </row>
    <row r="71" spans="1:6">
      <c r="A71" s="37"/>
      <c r="B71" s="37"/>
      <c r="E71" s="37"/>
      <c r="F71" s="37"/>
    </row>
    <row r="72" spans="1:6">
      <c r="A72" s="37"/>
      <c r="B72" s="37"/>
      <c r="E72" s="37"/>
      <c r="F72" s="37"/>
    </row>
    <row r="73" spans="1:6">
      <c r="A73" s="37"/>
      <c r="B73" s="37"/>
      <c r="E73" s="37"/>
      <c r="F73" s="37"/>
    </row>
    <row r="74" spans="1:6">
      <c r="A74" s="37"/>
      <c r="B74" s="37"/>
    </row>
    <row r="75" spans="1:6">
      <c r="A75" s="37"/>
      <c r="B75" s="37"/>
    </row>
    <row r="76" spans="1:6">
      <c r="A76" s="37"/>
      <c r="B76" s="37"/>
    </row>
    <row r="79" spans="1:6">
      <c r="A79" s="329"/>
      <c r="B79" s="329"/>
      <c r="C79" s="329"/>
    </row>
    <row r="80" spans="1:6">
      <c r="A80" s="329"/>
      <c r="B80" s="329"/>
      <c r="C80" s="329"/>
    </row>
    <row r="81" spans="1:2">
      <c r="A81" s="37"/>
      <c r="B81" s="37"/>
    </row>
    <row r="82" spans="1:2">
      <c r="A82" s="37"/>
      <c r="B82" s="37"/>
    </row>
    <row r="83" spans="1:2">
      <c r="A83" s="37"/>
      <c r="B83" s="37"/>
    </row>
    <row r="84" spans="1:2">
      <c r="A84" s="37"/>
      <c r="B84" s="37"/>
    </row>
    <row r="85" spans="1:2">
      <c r="A85" s="37"/>
      <c r="B85" s="37"/>
    </row>
    <row r="86" spans="1:2">
      <c r="A86" s="37"/>
      <c r="B86" s="37"/>
    </row>
    <row r="87" spans="1:2">
      <c r="A87" s="37"/>
      <c r="B87" s="37"/>
    </row>
    <row r="88" spans="1:2">
      <c r="A88" s="37"/>
      <c r="B88" s="37"/>
    </row>
    <row r="89" spans="1:2">
      <c r="A89" s="37"/>
      <c r="B89" s="37"/>
    </row>
  </sheetData>
  <mergeCells count="73">
    <mergeCell ref="A79:C80"/>
    <mergeCell ref="F34:G34"/>
    <mergeCell ref="F35:H35"/>
    <mergeCell ref="B40:C40"/>
    <mergeCell ref="A41:C41"/>
    <mergeCell ref="A63:C64"/>
    <mergeCell ref="E63:G63"/>
    <mergeCell ref="F33:G33"/>
    <mergeCell ref="F27:G27"/>
    <mergeCell ref="J27:K27"/>
    <mergeCell ref="F28:G28"/>
    <mergeCell ref="J28:K28"/>
    <mergeCell ref="F29:G29"/>
    <mergeCell ref="J29:K29"/>
    <mergeCell ref="F30:G30"/>
    <mergeCell ref="J30:K30"/>
    <mergeCell ref="F31:G31"/>
    <mergeCell ref="J31:K31"/>
    <mergeCell ref="F32:G32"/>
    <mergeCell ref="F25:G25"/>
    <mergeCell ref="J25:K25"/>
    <mergeCell ref="N25:O25"/>
    <mergeCell ref="F26:G26"/>
    <mergeCell ref="J26:K26"/>
    <mergeCell ref="N26:O26"/>
    <mergeCell ref="F23:G23"/>
    <mergeCell ref="J23:K23"/>
    <mergeCell ref="N23:O23"/>
    <mergeCell ref="F24:G24"/>
    <mergeCell ref="J24:K24"/>
    <mergeCell ref="N24:O24"/>
    <mergeCell ref="N21:P21"/>
    <mergeCell ref="N22:O22"/>
    <mergeCell ref="F15:G15"/>
    <mergeCell ref="J15:K15"/>
    <mergeCell ref="N15:O15"/>
    <mergeCell ref="F16:G16"/>
    <mergeCell ref="J16:K16"/>
    <mergeCell ref="F17:G17"/>
    <mergeCell ref="J17:K17"/>
    <mergeCell ref="F18:G18"/>
    <mergeCell ref="J18:K18"/>
    <mergeCell ref="F19:G19"/>
    <mergeCell ref="F20:G20"/>
    <mergeCell ref="J21:L22"/>
    <mergeCell ref="N11:O11"/>
    <mergeCell ref="F13:G13"/>
    <mergeCell ref="J13:K13"/>
    <mergeCell ref="N13:O13"/>
    <mergeCell ref="F14:G14"/>
    <mergeCell ref="J14:K14"/>
    <mergeCell ref="N14:O14"/>
    <mergeCell ref="A12:D12"/>
    <mergeCell ref="F12:H12"/>
    <mergeCell ref="N12:O12"/>
    <mergeCell ref="N5:P5"/>
    <mergeCell ref="N6:O6"/>
    <mergeCell ref="N7:O7"/>
    <mergeCell ref="B8:E8"/>
    <mergeCell ref="J8:K8"/>
    <mergeCell ref="C9:F9"/>
    <mergeCell ref="J9:K9"/>
    <mergeCell ref="N9:O9"/>
    <mergeCell ref="J5:L6"/>
    <mergeCell ref="B10:C10"/>
    <mergeCell ref="J10:K10"/>
    <mergeCell ref="N10:O10"/>
    <mergeCell ref="J11:K11"/>
    <mergeCell ref="B2:H2"/>
    <mergeCell ref="B3:H3"/>
    <mergeCell ref="B4:H4"/>
    <mergeCell ref="A5:A7"/>
    <mergeCell ref="B5:G5"/>
  </mergeCells>
  <dataValidations count="3">
    <dataValidation allowBlank="1" showInputMessage="1" showErrorMessage="1" errorTitle="Qué haces en esta celda? " error="Noel: _x000a_Te recuerdo que este formulario tiene formato numérico en las celdas lo cual solo puede colocar números. Gracias._x000a_" sqref="D40 B14:C38" xr:uid="{10409ABA-B781-48D4-96F0-26F5E4999D04}"/>
    <dataValidation type="whole" allowBlank="1" showInputMessage="1" showErrorMessage="1" errorTitle="Número de formulario" error="El número de formulario no tiene letras" sqref="H5" xr:uid="{F560A55A-9367-4236-8243-06B2FA80EBE4}">
      <formula1>0</formula1>
      <formula2>999999</formula2>
    </dataValidation>
    <dataValidation type="whole" allowBlank="1" showInputMessage="1" showErrorMessage="1" errorTitle="Qué haces en esta celda? " error="Noel: _x000a_Te recuerdo que este formulario tiene formato numérico en las celdas lo cual solo puede colocar números. Gracias._x000a_" sqref="H14:H20 H24:H26" xr:uid="{0EAC55E1-F902-45A7-B00D-932DF0B9A74F}">
      <formula1>0</formula1>
      <formula2>99999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AFE5-4FB2-43AB-A19D-B0689D3844A4}">
  <sheetPr codeName="Hoja9">
    <tabColor theme="5" tint="-0.249977111117893"/>
  </sheetPr>
  <dimension ref="A1:P89"/>
  <sheetViews>
    <sheetView workbookViewId="0">
      <selection activeCell="L16" sqref="L16"/>
    </sheetView>
  </sheetViews>
  <sheetFormatPr baseColWidth="10" defaultColWidth="11.42578125" defaultRowHeight="15"/>
  <cols>
    <col min="1" max="1" width="15.7109375" customWidth="1"/>
    <col min="2" max="2" width="11.7109375" customWidth="1"/>
    <col min="3" max="3" width="11.140625" customWidth="1"/>
    <col min="4" max="4" width="7.7109375" customWidth="1"/>
    <col min="5" max="5" width="2.85546875" customWidth="1"/>
    <col min="7" max="7" width="14.7109375" customWidth="1"/>
    <col min="8" max="8" width="12" customWidth="1"/>
    <col min="9" max="9" width="4.140625" customWidth="1"/>
    <col min="11" max="11" width="14.85546875" customWidth="1"/>
    <col min="13" max="13" width="4.42578125" customWidth="1"/>
    <col min="17" max="17" width="6.7109375" customWidth="1"/>
  </cols>
  <sheetData>
    <row r="1" spans="1:16" ht="8.25" customHeight="1">
      <c r="A1" s="65"/>
      <c r="B1" s="65"/>
      <c r="C1" s="65"/>
      <c r="D1" s="65"/>
      <c r="E1" s="65"/>
      <c r="F1" s="65"/>
      <c r="G1" s="65"/>
      <c r="H1" s="65"/>
    </row>
    <row r="2" spans="1:16" ht="26.25">
      <c r="A2" s="66"/>
      <c r="B2" s="297"/>
      <c r="C2" s="297"/>
      <c r="D2" s="297"/>
      <c r="E2" s="297"/>
      <c r="F2" s="297"/>
      <c r="G2" s="297"/>
      <c r="H2" s="297"/>
    </row>
    <row r="3" spans="1:16">
      <c r="A3" s="66"/>
      <c r="B3" s="298"/>
      <c r="C3" s="298"/>
      <c r="D3" s="298"/>
      <c r="E3" s="298"/>
      <c r="F3" s="298"/>
      <c r="G3" s="298"/>
      <c r="H3" s="298"/>
      <c r="P3" s="4"/>
    </row>
    <row r="4" spans="1:16">
      <c r="A4" s="66"/>
      <c r="B4" s="299"/>
      <c r="C4" s="299"/>
      <c r="D4" s="299"/>
      <c r="E4" s="299"/>
      <c r="F4" s="299"/>
      <c r="G4" s="299"/>
      <c r="H4" s="299"/>
      <c r="J4" s="68"/>
    </row>
    <row r="5" spans="1:16" ht="15.75" thickBot="1">
      <c r="A5" s="300" t="s">
        <v>123</v>
      </c>
      <c r="B5" s="303"/>
      <c r="C5" s="303"/>
      <c r="D5" s="303"/>
      <c r="E5" s="303"/>
      <c r="F5" s="303"/>
      <c r="G5" s="303"/>
      <c r="H5" s="69"/>
      <c r="J5" s="311" t="s">
        <v>4</v>
      </c>
      <c r="K5" s="312"/>
      <c r="L5" s="313"/>
      <c r="M5" s="9"/>
      <c r="N5" s="306" t="s">
        <v>5</v>
      </c>
      <c r="O5" s="307"/>
      <c r="P5" s="308"/>
    </row>
    <row r="6" spans="1:16" ht="15.75" thickBot="1">
      <c r="A6" s="301"/>
      <c r="B6" s="67"/>
      <c r="C6" s="67"/>
      <c r="D6" s="67"/>
      <c r="E6" s="67"/>
      <c r="F6" s="67"/>
      <c r="G6" s="70" t="s">
        <v>124</v>
      </c>
      <c r="H6" s="71"/>
      <c r="J6" s="314"/>
      <c r="K6" s="315"/>
      <c r="L6" s="316"/>
      <c r="M6" s="9"/>
      <c r="N6" s="186" t="s">
        <v>8</v>
      </c>
      <c r="O6" s="187"/>
      <c r="P6" s="72">
        <v>32</v>
      </c>
    </row>
    <row r="7" spans="1:16">
      <c r="A7" s="302"/>
      <c r="B7" s="65"/>
      <c r="C7" s="73"/>
      <c r="D7" s="65"/>
      <c r="E7" s="65"/>
      <c r="F7" s="65"/>
      <c r="G7" s="74" t="s">
        <v>125</v>
      </c>
      <c r="H7" s="75"/>
      <c r="J7" s="10" t="s">
        <v>11</v>
      </c>
      <c r="K7" s="11"/>
      <c r="L7" s="72">
        <v>0</v>
      </c>
      <c r="M7" s="9"/>
      <c r="N7" s="190" t="s">
        <v>12</v>
      </c>
      <c r="O7" s="191"/>
      <c r="P7" s="72">
        <v>4</v>
      </c>
    </row>
    <row r="8" spans="1:16" ht="15.75" thickBot="1">
      <c r="A8" s="76" t="s">
        <v>2</v>
      </c>
      <c r="B8" s="309" t="s">
        <v>231</v>
      </c>
      <c r="C8" s="309"/>
      <c r="D8" s="309"/>
      <c r="E8" s="309"/>
      <c r="F8" s="77"/>
      <c r="G8" s="70" t="s">
        <v>10</v>
      </c>
      <c r="H8" s="135"/>
      <c r="I8" s="78"/>
      <c r="J8" s="190" t="s">
        <v>13</v>
      </c>
      <c r="K8" s="191"/>
      <c r="L8" s="72">
        <v>198</v>
      </c>
      <c r="M8" s="9"/>
      <c r="N8" s="14" t="s">
        <v>14</v>
      </c>
      <c r="O8" s="15"/>
      <c r="P8" s="72">
        <v>0</v>
      </c>
    </row>
    <row r="9" spans="1:16">
      <c r="A9" s="65"/>
      <c r="B9" s="79"/>
      <c r="C9" s="310"/>
      <c r="D9" s="310"/>
      <c r="E9" s="310"/>
      <c r="F9" s="310"/>
      <c r="G9" s="65"/>
      <c r="H9" s="65"/>
      <c r="I9" s="78"/>
      <c r="J9" s="190" t="s">
        <v>16</v>
      </c>
      <c r="K9" s="191"/>
      <c r="L9" s="72">
        <v>11</v>
      </c>
      <c r="M9" s="9"/>
      <c r="N9" s="190" t="s">
        <v>126</v>
      </c>
      <c r="O9" s="191"/>
      <c r="P9" s="72">
        <v>63</v>
      </c>
    </row>
    <row r="10" spans="1:16" ht="15.75">
      <c r="A10" s="80" t="s">
        <v>127</v>
      </c>
      <c r="B10" s="317" t="s">
        <v>128</v>
      </c>
      <c r="C10" s="318"/>
      <c r="D10" s="81"/>
      <c r="E10" s="81"/>
      <c r="F10" s="81"/>
      <c r="G10" s="81"/>
      <c r="H10" s="65"/>
      <c r="J10" s="190" t="s">
        <v>22</v>
      </c>
      <c r="K10" s="191"/>
      <c r="L10" s="72">
        <v>34</v>
      </c>
      <c r="M10" s="9"/>
      <c r="N10" s="190" t="s">
        <v>23</v>
      </c>
      <c r="O10" s="191"/>
      <c r="P10" s="72">
        <v>1</v>
      </c>
    </row>
    <row r="11" spans="1:16">
      <c r="A11" s="65"/>
      <c r="B11" s="65"/>
      <c r="C11" s="65"/>
      <c r="D11" s="65"/>
      <c r="E11" s="65"/>
      <c r="F11" s="65"/>
      <c r="G11" s="65"/>
      <c r="H11" s="65"/>
      <c r="J11" s="190" t="s">
        <v>25</v>
      </c>
      <c r="K11" s="191"/>
      <c r="L11" s="72">
        <v>1</v>
      </c>
      <c r="M11" s="9"/>
      <c r="N11" s="190" t="s">
        <v>26</v>
      </c>
      <c r="O11" s="191"/>
      <c r="P11" s="72">
        <v>0</v>
      </c>
    </row>
    <row r="12" spans="1:16" s="83" customFormat="1" ht="32.25" customHeight="1">
      <c r="A12" s="304" t="s">
        <v>129</v>
      </c>
      <c r="B12" s="304"/>
      <c r="C12" s="304"/>
      <c r="D12" s="304"/>
      <c r="E12" s="82"/>
      <c r="F12" s="305" t="s">
        <v>130</v>
      </c>
      <c r="G12" s="305"/>
      <c r="H12" s="305"/>
      <c r="J12" s="14" t="s">
        <v>28</v>
      </c>
      <c r="K12" s="15"/>
      <c r="L12" s="72">
        <v>0</v>
      </c>
      <c r="M12" s="9"/>
      <c r="N12" s="190" t="s">
        <v>29</v>
      </c>
      <c r="O12" s="191"/>
      <c r="P12" s="72">
        <v>4</v>
      </c>
    </row>
    <row r="13" spans="1:16" ht="22.5" customHeight="1">
      <c r="A13" s="84" t="s">
        <v>131</v>
      </c>
      <c r="B13" s="85" t="s">
        <v>132</v>
      </c>
      <c r="C13" s="86" t="s">
        <v>133</v>
      </c>
      <c r="D13" s="86" t="s">
        <v>134</v>
      </c>
      <c r="F13" s="319" t="s">
        <v>135</v>
      </c>
      <c r="G13" s="320"/>
      <c r="H13" s="87" t="s">
        <v>136</v>
      </c>
      <c r="J13" s="190" t="s">
        <v>31</v>
      </c>
      <c r="K13" s="191"/>
      <c r="L13" s="72">
        <v>5</v>
      </c>
      <c r="M13" s="9"/>
      <c r="N13" s="190" t="s">
        <v>32</v>
      </c>
      <c r="O13" s="191"/>
      <c r="P13" s="72">
        <v>0</v>
      </c>
    </row>
    <row r="14" spans="1:16">
      <c r="A14" s="88" t="s">
        <v>137</v>
      </c>
      <c r="B14" s="89">
        <v>443</v>
      </c>
      <c r="C14" s="89">
        <v>397</v>
      </c>
      <c r="D14" s="89">
        <f>SUM(B14:C14)</f>
        <v>840</v>
      </c>
      <c r="F14" s="321" t="s">
        <v>138</v>
      </c>
      <c r="G14" s="322"/>
      <c r="H14" s="90">
        <v>286</v>
      </c>
      <c r="J14" s="190" t="s">
        <v>34</v>
      </c>
      <c r="K14" s="191"/>
      <c r="L14" s="72">
        <v>0</v>
      </c>
      <c r="M14" s="9"/>
      <c r="N14" s="190" t="s">
        <v>35</v>
      </c>
      <c r="O14" s="191"/>
      <c r="P14" s="72">
        <v>69</v>
      </c>
    </row>
    <row r="15" spans="1:16">
      <c r="A15" s="88" t="s">
        <v>139</v>
      </c>
      <c r="B15" s="89">
        <v>80</v>
      </c>
      <c r="C15" s="89">
        <v>61</v>
      </c>
      <c r="D15" s="89">
        <f t="shared" ref="D15:D39" si="0">SUM(B15:C15)</f>
        <v>141</v>
      </c>
      <c r="F15" s="321" t="s">
        <v>140</v>
      </c>
      <c r="G15" s="322"/>
      <c r="H15" s="90">
        <v>13</v>
      </c>
      <c r="J15" s="190" t="s">
        <v>37</v>
      </c>
      <c r="K15" s="191"/>
      <c r="L15" s="72">
        <v>0</v>
      </c>
      <c r="M15" s="9"/>
      <c r="N15" s="190" t="s">
        <v>38</v>
      </c>
      <c r="O15" s="191"/>
      <c r="P15" s="72">
        <v>0</v>
      </c>
    </row>
    <row r="16" spans="1:16">
      <c r="A16" s="88" t="s">
        <v>141</v>
      </c>
      <c r="B16" s="89">
        <v>24</v>
      </c>
      <c r="C16" s="89">
        <v>16</v>
      </c>
      <c r="D16" s="89">
        <f t="shared" si="0"/>
        <v>40</v>
      </c>
      <c r="F16" s="321" t="s">
        <v>142</v>
      </c>
      <c r="G16" s="322"/>
      <c r="H16" s="90">
        <v>16</v>
      </c>
      <c r="J16" s="190" t="s">
        <v>40</v>
      </c>
      <c r="K16" s="191"/>
      <c r="L16" s="72">
        <v>3</v>
      </c>
      <c r="M16" s="9"/>
      <c r="N16" s="19"/>
      <c r="O16" s="20"/>
      <c r="P16" s="91"/>
    </row>
    <row r="17" spans="1:16">
      <c r="A17" s="88" t="s">
        <v>143</v>
      </c>
      <c r="B17" s="89">
        <v>130</v>
      </c>
      <c r="C17" s="89">
        <v>115</v>
      </c>
      <c r="D17" s="89">
        <f t="shared" si="0"/>
        <v>245</v>
      </c>
      <c r="F17" s="321" t="s">
        <v>144</v>
      </c>
      <c r="G17" s="322"/>
      <c r="H17" s="90">
        <v>50</v>
      </c>
      <c r="J17" s="190" t="s">
        <v>42</v>
      </c>
      <c r="K17" s="191"/>
      <c r="L17" s="72">
        <v>0</v>
      </c>
      <c r="M17" s="9"/>
      <c r="N17" s="15"/>
      <c r="O17" s="15"/>
      <c r="P17" s="9"/>
    </row>
    <row r="18" spans="1:16">
      <c r="A18" s="88" t="s">
        <v>145</v>
      </c>
      <c r="B18" s="89">
        <v>9</v>
      </c>
      <c r="C18" s="89">
        <v>17</v>
      </c>
      <c r="D18" s="89">
        <f t="shared" si="0"/>
        <v>26</v>
      </c>
      <c r="F18" s="321" t="s">
        <v>146</v>
      </c>
      <c r="G18" s="322"/>
      <c r="H18" s="90">
        <v>45</v>
      </c>
      <c r="J18" s="220" t="s">
        <v>43</v>
      </c>
      <c r="K18" s="221"/>
      <c r="L18" s="72">
        <v>1</v>
      </c>
      <c r="M18" s="9"/>
      <c r="N18" s="15"/>
      <c r="O18" s="15"/>
      <c r="P18" s="9"/>
    </row>
    <row r="19" spans="1:16">
      <c r="A19" s="88" t="s">
        <v>147</v>
      </c>
      <c r="B19" s="89">
        <v>30</v>
      </c>
      <c r="C19" s="89">
        <v>44</v>
      </c>
      <c r="D19" s="89">
        <f t="shared" si="0"/>
        <v>74</v>
      </c>
      <c r="F19" s="321" t="s">
        <v>148</v>
      </c>
      <c r="G19" s="322"/>
      <c r="H19" s="90">
        <v>15</v>
      </c>
      <c r="J19" s="15"/>
      <c r="K19" s="15"/>
      <c r="L19" s="92"/>
      <c r="M19" s="9"/>
      <c r="N19" s="15"/>
      <c r="O19" s="15"/>
      <c r="P19" s="9"/>
    </row>
    <row r="20" spans="1:16">
      <c r="A20" s="88" t="s">
        <v>149</v>
      </c>
      <c r="B20" s="89">
        <v>0</v>
      </c>
      <c r="C20" s="89">
        <v>0</v>
      </c>
      <c r="D20" s="89">
        <f t="shared" si="0"/>
        <v>0</v>
      </c>
      <c r="F20" s="321"/>
      <c r="G20" s="322"/>
      <c r="H20" s="90"/>
      <c r="J20" s="15"/>
      <c r="K20" s="15"/>
      <c r="L20" s="9"/>
      <c r="M20" s="9"/>
      <c r="N20" s="15"/>
      <c r="O20" s="15"/>
      <c r="P20" s="9"/>
    </row>
    <row r="21" spans="1:16">
      <c r="A21" s="88" t="s">
        <v>150</v>
      </c>
      <c r="B21" s="89">
        <v>28</v>
      </c>
      <c r="C21" s="89">
        <v>4</v>
      </c>
      <c r="D21" s="89">
        <f t="shared" si="0"/>
        <v>32</v>
      </c>
      <c r="J21" s="311" t="s">
        <v>151</v>
      </c>
      <c r="K21" s="312"/>
      <c r="L21" s="313"/>
      <c r="M21" s="9"/>
      <c r="N21" s="323" t="s">
        <v>51</v>
      </c>
      <c r="O21" s="323"/>
      <c r="P21" s="323"/>
    </row>
    <row r="22" spans="1:16">
      <c r="A22" s="88" t="s">
        <v>152</v>
      </c>
      <c r="B22" s="89">
        <v>0</v>
      </c>
      <c r="C22" s="89">
        <v>0</v>
      </c>
      <c r="D22" s="89">
        <f t="shared" si="0"/>
        <v>0</v>
      </c>
      <c r="J22" s="324"/>
      <c r="K22" s="325"/>
      <c r="L22" s="326"/>
      <c r="M22" s="9"/>
      <c r="N22" s="186" t="s">
        <v>55</v>
      </c>
      <c r="O22" s="187"/>
      <c r="P22" s="13">
        <v>0</v>
      </c>
    </row>
    <row r="23" spans="1:16">
      <c r="A23" s="88" t="s">
        <v>153</v>
      </c>
      <c r="B23" s="89">
        <v>0</v>
      </c>
      <c r="C23" s="89">
        <v>0</v>
      </c>
      <c r="D23" s="89">
        <f t="shared" si="0"/>
        <v>0</v>
      </c>
      <c r="F23" s="327" t="s">
        <v>154</v>
      </c>
      <c r="G23" s="327"/>
      <c r="H23" s="93" t="s">
        <v>155</v>
      </c>
      <c r="J23" s="186" t="s">
        <v>156</v>
      </c>
      <c r="K23" s="187"/>
      <c r="L23" s="13">
        <v>0</v>
      </c>
      <c r="M23" s="9"/>
      <c r="N23" s="190" t="s">
        <v>58</v>
      </c>
      <c r="O23" s="191"/>
      <c r="P23" s="13">
        <v>3</v>
      </c>
    </row>
    <row r="24" spans="1:16">
      <c r="A24" s="88" t="s">
        <v>157</v>
      </c>
      <c r="B24" s="89">
        <v>18</v>
      </c>
      <c r="C24" s="89">
        <v>19</v>
      </c>
      <c r="D24" s="89">
        <f t="shared" si="0"/>
        <v>37</v>
      </c>
      <c r="F24" s="328" t="s">
        <v>140</v>
      </c>
      <c r="G24" s="328"/>
      <c r="H24" s="94">
        <v>99</v>
      </c>
      <c r="J24" s="190" t="s">
        <v>158</v>
      </c>
      <c r="K24" s="191"/>
      <c r="L24" s="13">
        <v>0</v>
      </c>
      <c r="M24" s="9"/>
      <c r="N24" s="190" t="s">
        <v>60</v>
      </c>
      <c r="O24" s="191"/>
      <c r="P24" s="13">
        <v>0</v>
      </c>
    </row>
    <row r="25" spans="1:16">
      <c r="A25" s="88" t="s">
        <v>159</v>
      </c>
      <c r="B25" s="89">
        <v>89</v>
      </c>
      <c r="C25" s="89">
        <v>378</v>
      </c>
      <c r="D25" s="89">
        <f t="shared" si="0"/>
        <v>467</v>
      </c>
      <c r="F25" s="328" t="s">
        <v>160</v>
      </c>
      <c r="G25" s="328"/>
      <c r="H25" s="94">
        <v>20</v>
      </c>
      <c r="J25" s="190" t="s">
        <v>161</v>
      </c>
      <c r="K25" s="191"/>
      <c r="L25" s="13">
        <v>0</v>
      </c>
      <c r="M25" s="9"/>
      <c r="N25" s="190" t="s">
        <v>62</v>
      </c>
      <c r="O25" s="191"/>
      <c r="P25" s="13">
        <v>0</v>
      </c>
    </row>
    <row r="26" spans="1:16">
      <c r="A26" s="88" t="s">
        <v>162</v>
      </c>
      <c r="B26" s="89">
        <v>0</v>
      </c>
      <c r="C26" s="89">
        <v>0</v>
      </c>
      <c r="D26" s="89">
        <f t="shared" si="0"/>
        <v>0</v>
      </c>
      <c r="F26" s="328" t="s">
        <v>163</v>
      </c>
      <c r="G26" s="328"/>
      <c r="H26" s="94">
        <v>0</v>
      </c>
      <c r="J26" s="190" t="s">
        <v>164</v>
      </c>
      <c r="K26" s="191"/>
      <c r="L26" s="13">
        <v>0</v>
      </c>
      <c r="M26" s="9"/>
      <c r="N26" s="220" t="s">
        <v>38</v>
      </c>
      <c r="O26" s="221"/>
      <c r="P26" s="13">
        <v>0</v>
      </c>
    </row>
    <row r="27" spans="1:16">
      <c r="A27" s="88" t="s">
        <v>165</v>
      </c>
      <c r="B27" s="89">
        <v>0</v>
      </c>
      <c r="C27" s="89">
        <v>0</v>
      </c>
      <c r="D27" s="89">
        <f t="shared" si="0"/>
        <v>0</v>
      </c>
      <c r="F27" s="328" t="s">
        <v>166</v>
      </c>
      <c r="G27" s="328"/>
      <c r="H27" s="94">
        <v>1106</v>
      </c>
      <c r="J27" s="190" t="s">
        <v>167</v>
      </c>
      <c r="K27" s="191"/>
      <c r="L27" s="13">
        <v>0</v>
      </c>
      <c r="M27" s="9"/>
      <c r="N27" s="9"/>
      <c r="O27" s="9"/>
      <c r="P27" s="9"/>
    </row>
    <row r="28" spans="1:16">
      <c r="A28" s="88" t="s">
        <v>168</v>
      </c>
      <c r="B28" s="89">
        <v>0</v>
      </c>
      <c r="C28" s="89">
        <v>0</v>
      </c>
      <c r="D28" s="89">
        <f t="shared" si="0"/>
        <v>0</v>
      </c>
      <c r="F28" s="328" t="s">
        <v>169</v>
      </c>
      <c r="G28" s="328"/>
      <c r="H28" s="94">
        <v>6</v>
      </c>
      <c r="J28" s="190" t="s">
        <v>170</v>
      </c>
      <c r="K28" s="191"/>
      <c r="L28" s="13">
        <v>0</v>
      </c>
      <c r="M28" s="9"/>
      <c r="N28" s="9"/>
      <c r="O28" s="9"/>
      <c r="P28" s="9"/>
    </row>
    <row r="29" spans="1:16">
      <c r="A29" s="88" t="s">
        <v>171</v>
      </c>
      <c r="B29" s="89">
        <v>0</v>
      </c>
      <c r="C29" s="89">
        <v>0</v>
      </c>
      <c r="D29" s="89">
        <f t="shared" si="0"/>
        <v>0</v>
      </c>
      <c r="F29" s="328" t="s">
        <v>172</v>
      </c>
      <c r="G29" s="328"/>
      <c r="H29" s="94">
        <v>414</v>
      </c>
      <c r="J29" s="190" t="s">
        <v>173</v>
      </c>
      <c r="K29" s="191"/>
      <c r="L29" s="13">
        <v>0</v>
      </c>
      <c r="M29" s="9"/>
      <c r="N29" s="9"/>
      <c r="O29" s="9"/>
      <c r="P29" s="9"/>
    </row>
    <row r="30" spans="1:16">
      <c r="A30" s="88" t="s">
        <v>174</v>
      </c>
      <c r="B30" s="89">
        <v>203</v>
      </c>
      <c r="C30" s="89">
        <v>150</v>
      </c>
      <c r="D30" s="89">
        <f t="shared" si="0"/>
        <v>353</v>
      </c>
      <c r="F30" s="328" t="s">
        <v>175</v>
      </c>
      <c r="G30" s="328"/>
      <c r="H30" s="94">
        <v>11</v>
      </c>
      <c r="J30" s="190" t="s">
        <v>176</v>
      </c>
      <c r="K30" s="191"/>
      <c r="L30" s="13">
        <v>0</v>
      </c>
      <c r="M30" s="9"/>
      <c r="N30" s="9"/>
      <c r="O30" s="9"/>
      <c r="P30" s="9"/>
    </row>
    <row r="31" spans="1:16">
      <c r="A31" s="88" t="s">
        <v>177</v>
      </c>
      <c r="B31" s="89">
        <v>0</v>
      </c>
      <c r="C31" s="89">
        <v>0</v>
      </c>
      <c r="D31" s="89">
        <f t="shared" si="0"/>
        <v>0</v>
      </c>
      <c r="F31" s="328" t="s">
        <v>178</v>
      </c>
      <c r="G31" s="328"/>
      <c r="H31" s="94">
        <v>118</v>
      </c>
      <c r="J31" s="220" t="s">
        <v>179</v>
      </c>
      <c r="K31" s="221"/>
      <c r="L31" s="13">
        <v>0</v>
      </c>
      <c r="M31" s="9"/>
      <c r="N31" s="9"/>
      <c r="O31" s="9"/>
      <c r="P31" s="9"/>
    </row>
    <row r="32" spans="1:16">
      <c r="A32" s="88" t="s">
        <v>180</v>
      </c>
      <c r="B32" s="89">
        <v>7</v>
      </c>
      <c r="C32" s="89">
        <v>0</v>
      </c>
      <c r="D32" s="89">
        <f t="shared" si="0"/>
        <v>7</v>
      </c>
      <c r="F32" s="328" t="s">
        <v>181</v>
      </c>
      <c r="G32" s="328"/>
      <c r="H32" s="94">
        <v>26</v>
      </c>
      <c r="J32" s="15"/>
      <c r="K32" s="15"/>
      <c r="L32" s="9"/>
      <c r="M32" s="9"/>
      <c r="N32" s="9"/>
      <c r="O32" s="9"/>
      <c r="P32" s="9"/>
    </row>
    <row r="33" spans="1:16">
      <c r="A33" s="88" t="s">
        <v>182</v>
      </c>
      <c r="B33" s="89">
        <v>0</v>
      </c>
      <c r="C33" s="89">
        <v>0</v>
      </c>
      <c r="D33" s="89">
        <f t="shared" si="0"/>
        <v>0</v>
      </c>
      <c r="F33" s="328" t="s">
        <v>183</v>
      </c>
      <c r="G33" s="328"/>
      <c r="H33" s="94">
        <v>690</v>
      </c>
      <c r="J33" s="15"/>
      <c r="K33" s="15"/>
      <c r="L33" s="9"/>
      <c r="M33" s="9"/>
      <c r="N33" s="9"/>
      <c r="O33" s="9"/>
      <c r="P33" s="9"/>
    </row>
    <row r="34" spans="1:16">
      <c r="A34" s="88" t="s">
        <v>184</v>
      </c>
      <c r="B34" s="89">
        <v>0</v>
      </c>
      <c r="C34" s="89">
        <v>0</v>
      </c>
      <c r="D34" s="89">
        <f t="shared" si="0"/>
        <v>0</v>
      </c>
      <c r="F34" s="328" t="s">
        <v>185</v>
      </c>
      <c r="G34" s="328"/>
      <c r="H34" s="94">
        <v>10</v>
      </c>
      <c r="J34" s="37"/>
      <c r="K34" s="37"/>
    </row>
    <row r="35" spans="1:16">
      <c r="A35" s="88" t="s">
        <v>186</v>
      </c>
      <c r="B35" s="89">
        <v>0</v>
      </c>
      <c r="C35" s="89">
        <v>0</v>
      </c>
      <c r="D35" s="89">
        <f t="shared" si="0"/>
        <v>0</v>
      </c>
      <c r="F35" s="327"/>
      <c r="G35" s="327"/>
      <c r="H35" s="327"/>
      <c r="J35" s="37"/>
      <c r="K35" s="37"/>
    </row>
    <row r="36" spans="1:16">
      <c r="A36" s="88" t="s">
        <v>187</v>
      </c>
      <c r="B36" s="89">
        <v>0</v>
      </c>
      <c r="C36" s="89">
        <v>0</v>
      </c>
      <c r="D36" s="89">
        <f t="shared" si="0"/>
        <v>0</v>
      </c>
      <c r="F36" s="37"/>
      <c r="G36" s="37"/>
      <c r="H36" s="37"/>
      <c r="J36" s="37"/>
      <c r="K36" s="37"/>
    </row>
    <row r="37" spans="1:16">
      <c r="A37" s="88" t="s">
        <v>188</v>
      </c>
      <c r="B37" s="89">
        <v>0</v>
      </c>
      <c r="C37" s="89">
        <v>0</v>
      </c>
      <c r="D37" s="89">
        <f t="shared" si="0"/>
        <v>0</v>
      </c>
      <c r="F37" s="37"/>
      <c r="G37" s="37"/>
      <c r="H37" s="136"/>
      <c r="J37" s="37"/>
      <c r="K37" s="37"/>
    </row>
    <row r="38" spans="1:16">
      <c r="A38" s="88" t="s">
        <v>189</v>
      </c>
      <c r="B38" s="89">
        <v>53</v>
      </c>
      <c r="C38" s="89">
        <v>72</v>
      </c>
      <c r="D38" s="89">
        <f t="shared" si="0"/>
        <v>125</v>
      </c>
      <c r="F38" s="37"/>
      <c r="G38" s="136"/>
      <c r="H38" s="136"/>
      <c r="J38" s="37"/>
      <c r="K38" s="37"/>
    </row>
    <row r="39" spans="1:16">
      <c r="A39" s="88" t="s">
        <v>190</v>
      </c>
      <c r="B39" s="95">
        <f>SUM(B14:B38)</f>
        <v>1114</v>
      </c>
      <c r="C39" s="95">
        <f>SUM(C14:C38)</f>
        <v>1273</v>
      </c>
      <c r="D39" s="89">
        <f t="shared" si="0"/>
        <v>2387</v>
      </c>
      <c r="F39" s="37"/>
      <c r="G39" s="136"/>
      <c r="H39" s="136"/>
      <c r="J39" s="37"/>
      <c r="K39" s="37"/>
    </row>
    <row r="40" spans="1:16">
      <c r="A40" s="88" t="s">
        <v>191</v>
      </c>
      <c r="B40" s="330"/>
      <c r="C40" s="331"/>
      <c r="D40" s="89">
        <v>80</v>
      </c>
      <c r="F40" s="37"/>
      <c r="G40" s="37"/>
      <c r="H40" s="136"/>
      <c r="J40" s="37"/>
      <c r="K40" s="37"/>
    </row>
    <row r="41" spans="1:16">
      <c r="A41" s="330" t="s">
        <v>192</v>
      </c>
      <c r="B41" s="332"/>
      <c r="C41" s="331"/>
      <c r="D41" s="95">
        <f>D40+D39</f>
        <v>2467</v>
      </c>
      <c r="G41" s="37"/>
      <c r="H41" s="96"/>
      <c r="J41" s="37"/>
      <c r="K41" s="37"/>
    </row>
    <row r="42" spans="1:16">
      <c r="F42" s="96"/>
      <c r="G42" s="37"/>
      <c r="J42" s="37"/>
      <c r="K42" s="37"/>
    </row>
    <row r="43" spans="1:16">
      <c r="H43" s="96"/>
    </row>
    <row r="44" spans="1:16">
      <c r="F44" s="96"/>
    </row>
    <row r="63" spans="1:7">
      <c r="A63" s="329"/>
      <c r="B63" s="329"/>
      <c r="C63" s="329"/>
      <c r="E63" s="327"/>
      <c r="F63" s="327"/>
      <c r="G63" s="275"/>
    </row>
    <row r="64" spans="1:7">
      <c r="A64" s="329"/>
      <c r="B64" s="329"/>
      <c r="C64" s="329"/>
      <c r="E64" s="37"/>
      <c r="F64" s="37"/>
    </row>
    <row r="65" spans="1:6">
      <c r="A65" s="37"/>
      <c r="B65" s="37"/>
      <c r="E65" s="37"/>
      <c r="F65" s="37"/>
    </row>
    <row r="66" spans="1:6">
      <c r="A66" s="37"/>
      <c r="B66" s="37"/>
      <c r="E66" s="37"/>
      <c r="F66" s="37"/>
    </row>
    <row r="67" spans="1:6">
      <c r="A67" s="37"/>
      <c r="B67" s="37"/>
      <c r="E67" s="37"/>
      <c r="F67" s="37"/>
    </row>
    <row r="68" spans="1:6">
      <c r="A68" s="37"/>
      <c r="B68" s="37"/>
      <c r="E68" s="37"/>
      <c r="F68" s="37"/>
    </row>
    <row r="69" spans="1:6">
      <c r="A69" s="37"/>
      <c r="B69" s="37"/>
      <c r="E69" s="37"/>
      <c r="F69" s="37"/>
    </row>
    <row r="70" spans="1:6">
      <c r="A70" s="37"/>
      <c r="B70" s="37"/>
      <c r="E70" s="37"/>
      <c r="F70" s="37"/>
    </row>
    <row r="71" spans="1:6">
      <c r="A71" s="37"/>
      <c r="B71" s="37"/>
      <c r="E71" s="37"/>
      <c r="F71" s="37"/>
    </row>
    <row r="72" spans="1:6">
      <c r="A72" s="37"/>
      <c r="B72" s="37"/>
      <c r="E72" s="37"/>
      <c r="F72" s="37"/>
    </row>
    <row r="73" spans="1:6">
      <c r="A73" s="37"/>
      <c r="B73" s="37"/>
      <c r="E73" s="37"/>
      <c r="F73" s="37"/>
    </row>
    <row r="74" spans="1:6">
      <c r="A74" s="37"/>
      <c r="B74" s="37"/>
    </row>
    <row r="75" spans="1:6">
      <c r="A75" s="37"/>
      <c r="B75" s="37"/>
    </row>
    <row r="76" spans="1:6">
      <c r="A76" s="37"/>
      <c r="B76" s="37"/>
    </row>
    <row r="79" spans="1:6">
      <c r="A79" s="329"/>
      <c r="B79" s="329"/>
      <c r="C79" s="329"/>
    </row>
    <row r="80" spans="1:6">
      <c r="A80" s="329"/>
      <c r="B80" s="329"/>
      <c r="C80" s="329"/>
    </row>
    <row r="81" spans="1:2">
      <c r="A81" s="37"/>
      <c r="B81" s="37"/>
    </row>
    <row r="82" spans="1:2">
      <c r="A82" s="37"/>
      <c r="B82" s="37"/>
    </row>
    <row r="83" spans="1:2">
      <c r="A83" s="37"/>
      <c r="B83" s="37"/>
    </row>
    <row r="84" spans="1:2">
      <c r="A84" s="37"/>
      <c r="B84" s="37"/>
    </row>
    <row r="85" spans="1:2">
      <c r="A85" s="37"/>
      <c r="B85" s="37"/>
    </row>
    <row r="86" spans="1:2">
      <c r="A86" s="37"/>
      <c r="B86" s="37"/>
    </row>
    <row r="87" spans="1:2">
      <c r="A87" s="37"/>
      <c r="B87" s="37"/>
    </row>
    <row r="88" spans="1:2">
      <c r="A88" s="37"/>
      <c r="B88" s="37"/>
    </row>
    <row r="89" spans="1:2">
      <c r="A89" s="37"/>
      <c r="B89" s="37"/>
    </row>
  </sheetData>
  <mergeCells count="73">
    <mergeCell ref="A79:C80"/>
    <mergeCell ref="F34:G34"/>
    <mergeCell ref="F35:H35"/>
    <mergeCell ref="B40:C40"/>
    <mergeCell ref="A41:C41"/>
    <mergeCell ref="A63:C64"/>
    <mergeCell ref="E63:G63"/>
    <mergeCell ref="F33:G33"/>
    <mergeCell ref="F27:G27"/>
    <mergeCell ref="J27:K27"/>
    <mergeCell ref="F28:G28"/>
    <mergeCell ref="J28:K28"/>
    <mergeCell ref="F29:G29"/>
    <mergeCell ref="J29:K29"/>
    <mergeCell ref="F30:G30"/>
    <mergeCell ref="J30:K30"/>
    <mergeCell ref="F31:G31"/>
    <mergeCell ref="J31:K31"/>
    <mergeCell ref="F32:G32"/>
    <mergeCell ref="F25:G25"/>
    <mergeCell ref="J25:K25"/>
    <mergeCell ref="N25:O25"/>
    <mergeCell ref="F26:G26"/>
    <mergeCell ref="J26:K26"/>
    <mergeCell ref="N26:O26"/>
    <mergeCell ref="F23:G23"/>
    <mergeCell ref="J23:K23"/>
    <mergeCell ref="N23:O23"/>
    <mergeCell ref="F24:G24"/>
    <mergeCell ref="J24:K24"/>
    <mergeCell ref="N24:O24"/>
    <mergeCell ref="N21:P21"/>
    <mergeCell ref="N22:O22"/>
    <mergeCell ref="F15:G15"/>
    <mergeCell ref="J15:K15"/>
    <mergeCell ref="N15:O15"/>
    <mergeCell ref="F16:G16"/>
    <mergeCell ref="J16:K16"/>
    <mergeCell ref="F17:G17"/>
    <mergeCell ref="J17:K17"/>
    <mergeCell ref="F18:G18"/>
    <mergeCell ref="J18:K18"/>
    <mergeCell ref="F19:G19"/>
    <mergeCell ref="F20:G20"/>
    <mergeCell ref="J21:L22"/>
    <mergeCell ref="N11:O11"/>
    <mergeCell ref="F13:G13"/>
    <mergeCell ref="J13:K13"/>
    <mergeCell ref="N13:O13"/>
    <mergeCell ref="F14:G14"/>
    <mergeCell ref="J14:K14"/>
    <mergeCell ref="N14:O14"/>
    <mergeCell ref="A12:D12"/>
    <mergeCell ref="F12:H12"/>
    <mergeCell ref="N12:O12"/>
    <mergeCell ref="N5:P5"/>
    <mergeCell ref="N6:O6"/>
    <mergeCell ref="N7:O7"/>
    <mergeCell ref="B8:E8"/>
    <mergeCell ref="J8:K8"/>
    <mergeCell ref="C9:F9"/>
    <mergeCell ref="J9:K9"/>
    <mergeCell ref="N9:O9"/>
    <mergeCell ref="J5:L6"/>
    <mergeCell ref="B10:C10"/>
    <mergeCell ref="J10:K10"/>
    <mergeCell ref="N10:O10"/>
    <mergeCell ref="J11:K11"/>
    <mergeCell ref="B2:H2"/>
    <mergeCell ref="B3:H3"/>
    <mergeCell ref="B4:H4"/>
    <mergeCell ref="A5:A7"/>
    <mergeCell ref="B5:G5"/>
  </mergeCells>
  <dataValidations count="3">
    <dataValidation type="whole" allowBlank="1" showInputMessage="1" showErrorMessage="1" errorTitle="Qué haces en esta celda? " error="Noel: _x000a_Te recuerdo que este formulario tiene formato numérico en las celdas lo cual solo puede colocar números. Gracias._x000a_" sqref="H14:H20 H24:H26" xr:uid="{0B7DABC4-2FDD-473B-85F3-67CA6E7DB7DA}">
      <formula1>0</formula1>
      <formula2>99999</formula2>
    </dataValidation>
    <dataValidation type="whole" allowBlank="1" showInputMessage="1" showErrorMessage="1" errorTitle="Número de formulario" error="El número de formulario no tiene letras" sqref="H5" xr:uid="{B3D3A7F5-EEF1-456F-9D1B-8F0E413E5E37}">
      <formula1>0</formula1>
      <formula2>999999</formula2>
    </dataValidation>
    <dataValidation allowBlank="1" showInputMessage="1" showErrorMessage="1" errorTitle="Qué haces en esta celda? " error="Noel: _x000a_Te recuerdo que este formulario tiene formato numérico en las celdas lo cual solo puede colocar números. Gracias._x000a_" sqref="D40 B14:C38" xr:uid="{33E6199D-9CE6-4859-8D76-8DA7C060730E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B85B-C89B-4BA6-A414-DCACA949F55B}">
  <sheetPr codeName="Hoja10">
    <tabColor rgb="FF002060"/>
  </sheetPr>
  <dimension ref="A1:W73"/>
  <sheetViews>
    <sheetView topLeftCell="A14" workbookViewId="0">
      <selection activeCell="L16" sqref="L16"/>
    </sheetView>
  </sheetViews>
  <sheetFormatPr baseColWidth="10" defaultColWidth="11.42578125" defaultRowHeight="15"/>
  <cols>
    <col min="1" max="2" width="6" style="9" customWidth="1"/>
    <col min="3" max="3" width="9.28515625" style="9" customWidth="1"/>
    <col min="4" max="9" width="10.42578125" style="9" customWidth="1"/>
    <col min="10" max="10" width="9" style="9" customWidth="1"/>
    <col min="11" max="11" width="9.42578125" style="9" customWidth="1"/>
    <col min="12" max="12" width="8" style="124" customWidth="1"/>
    <col min="13" max="13" width="5.7109375" customWidth="1"/>
    <col min="14" max="14" width="13.7109375" customWidth="1"/>
    <col min="15" max="15" width="6.5703125" customWidth="1"/>
    <col min="19" max="19" width="5.7109375" customWidth="1"/>
    <col min="20" max="20" width="13.7109375" customWidth="1"/>
    <col min="21" max="21" width="6.5703125" customWidth="1"/>
  </cols>
  <sheetData>
    <row r="1" spans="1:23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23" ht="26.25">
      <c r="A2" s="97"/>
      <c r="B2" s="97"/>
      <c r="C2" s="97"/>
      <c r="D2" s="336"/>
      <c r="E2" s="336"/>
      <c r="F2" s="336"/>
      <c r="G2" s="336"/>
      <c r="H2" s="336"/>
      <c r="I2" s="336"/>
      <c r="J2" s="336"/>
      <c r="K2" s="97"/>
      <c r="L2" s="98"/>
    </row>
    <row r="3" spans="1:23">
      <c r="A3" s="97"/>
      <c r="B3" s="97"/>
      <c r="C3" s="97"/>
      <c r="D3" s="337"/>
      <c r="E3" s="337"/>
      <c r="F3" s="337"/>
      <c r="G3" s="337"/>
      <c r="H3" s="337"/>
      <c r="I3" s="337"/>
      <c r="J3" s="337"/>
      <c r="K3" s="97"/>
      <c r="L3" s="98"/>
    </row>
    <row r="4" spans="1:23">
      <c r="A4" s="338" t="s">
        <v>193</v>
      </c>
      <c r="B4" s="338"/>
      <c r="C4" s="97"/>
      <c r="D4" s="339"/>
      <c r="E4" s="340"/>
      <c r="F4" s="340"/>
      <c r="G4" s="340"/>
      <c r="H4" s="340"/>
      <c r="I4" s="340"/>
      <c r="J4" s="340"/>
      <c r="K4" s="97"/>
      <c r="L4" s="98"/>
    </row>
    <row r="5" spans="1:23" ht="15.75" thickBot="1">
      <c r="A5" s="338"/>
      <c r="B5" s="338"/>
      <c r="C5" s="97"/>
      <c r="D5" s="97"/>
      <c r="E5" s="341"/>
      <c r="F5" s="341"/>
      <c r="G5" s="341"/>
      <c r="H5" s="341"/>
      <c r="I5" s="341"/>
      <c r="J5" s="99"/>
      <c r="K5" s="342"/>
      <c r="L5" s="342"/>
    </row>
    <row r="6" spans="1:23" ht="15.75" thickBot="1">
      <c r="A6" s="338"/>
      <c r="B6" s="338"/>
      <c r="C6" s="97"/>
      <c r="D6" s="97"/>
      <c r="E6" s="333"/>
      <c r="F6" s="333"/>
      <c r="G6" s="333"/>
      <c r="H6" s="333"/>
      <c r="I6" s="97"/>
      <c r="J6" s="100" t="s">
        <v>124</v>
      </c>
      <c r="K6" s="334"/>
      <c r="L6" s="335"/>
    </row>
    <row r="7" spans="1:23" ht="15.75" customHeight="1" thickBot="1">
      <c r="A7" s="101"/>
      <c r="B7" s="101"/>
      <c r="C7" s="344" t="s">
        <v>2</v>
      </c>
      <c r="D7" s="344"/>
      <c r="E7" s="345" t="s">
        <v>230</v>
      </c>
      <c r="F7" s="346"/>
      <c r="G7" s="346"/>
      <c r="H7" s="347"/>
      <c r="I7" s="102"/>
      <c r="J7" s="100" t="s">
        <v>194</v>
      </c>
      <c r="K7" s="348"/>
      <c r="L7" s="349"/>
      <c r="M7" s="103"/>
      <c r="N7" s="103"/>
      <c r="P7" s="104"/>
      <c r="Q7" s="104"/>
      <c r="R7" s="104"/>
      <c r="S7" s="103"/>
      <c r="T7" s="103"/>
      <c r="V7" s="104"/>
      <c r="W7" s="104"/>
    </row>
    <row r="8" spans="1:23" ht="15.75" thickBot="1">
      <c r="A8" s="350"/>
      <c r="B8" s="350"/>
      <c r="C8" s="350"/>
      <c r="D8" s="350"/>
      <c r="E8" s="105"/>
      <c r="F8" s="105"/>
      <c r="G8" s="105"/>
      <c r="H8" s="105"/>
      <c r="I8" s="97"/>
      <c r="J8" s="97"/>
      <c r="K8" s="106" t="s">
        <v>10</v>
      </c>
      <c r="L8" s="107"/>
      <c r="P8" s="108"/>
      <c r="Q8" s="108"/>
      <c r="R8" s="108"/>
      <c r="V8" s="108"/>
      <c r="W8" s="108"/>
    </row>
    <row r="9" spans="1:23" ht="15.75" customHeight="1" thickBot="1">
      <c r="A9" s="109"/>
      <c r="B9" s="350" t="s">
        <v>127</v>
      </c>
      <c r="C9" s="350"/>
      <c r="D9" s="350"/>
      <c r="E9" s="351" t="s">
        <v>128</v>
      </c>
      <c r="F9" s="352"/>
      <c r="G9" s="352"/>
      <c r="H9" s="353"/>
      <c r="I9" s="102"/>
      <c r="J9" s="102"/>
      <c r="K9" s="102"/>
      <c r="L9" s="110"/>
      <c r="M9" s="103"/>
      <c r="N9" s="103"/>
      <c r="P9" s="111" t="s">
        <v>195</v>
      </c>
      <c r="Q9" s="111"/>
      <c r="R9" s="111"/>
      <c r="S9" s="103"/>
      <c r="T9" s="103"/>
      <c r="V9" s="111" t="s">
        <v>195</v>
      </c>
      <c r="W9" s="111"/>
    </row>
    <row r="10" spans="1:23">
      <c r="A10" s="112"/>
      <c r="B10" s="112"/>
      <c r="C10" s="112"/>
      <c r="D10" s="112"/>
      <c r="E10" s="112"/>
      <c r="F10" s="112"/>
      <c r="G10" s="112"/>
      <c r="H10" s="102"/>
      <c r="I10" s="97"/>
      <c r="J10" s="97"/>
      <c r="K10" s="97"/>
      <c r="L10" s="98"/>
      <c r="P10" s="111"/>
      <c r="Q10" s="111"/>
      <c r="R10" s="111"/>
      <c r="V10" s="111"/>
      <c r="W10" s="111"/>
    </row>
    <row r="11" spans="1:23">
      <c r="A11" s="354" t="s">
        <v>195</v>
      </c>
      <c r="B11" s="354"/>
      <c r="C11" s="354"/>
      <c r="D11" s="355" t="s">
        <v>196</v>
      </c>
      <c r="E11" s="355"/>
      <c r="F11" s="356" t="s">
        <v>197</v>
      </c>
      <c r="G11" s="356"/>
      <c r="H11" s="355" t="s">
        <v>198</v>
      </c>
      <c r="I11" s="355"/>
      <c r="J11" s="355" t="s">
        <v>48</v>
      </c>
      <c r="K11" s="355"/>
      <c r="L11" s="343" t="s">
        <v>49</v>
      </c>
      <c r="P11" s="113" t="s">
        <v>56</v>
      </c>
      <c r="Q11" s="113"/>
      <c r="R11" s="114" t="s">
        <v>57</v>
      </c>
      <c r="V11" s="113" t="s">
        <v>56</v>
      </c>
      <c r="W11" s="113"/>
    </row>
    <row r="12" spans="1:23" ht="36.75">
      <c r="A12" s="354"/>
      <c r="B12" s="354"/>
      <c r="C12" s="354"/>
      <c r="D12" s="115" t="s">
        <v>52</v>
      </c>
      <c r="E12" s="115" t="s">
        <v>53</v>
      </c>
      <c r="F12" s="115" t="s">
        <v>52</v>
      </c>
      <c r="G12" s="115" t="s">
        <v>53</v>
      </c>
      <c r="H12" s="115" t="s">
        <v>52</v>
      </c>
      <c r="I12" s="115" t="s">
        <v>53</v>
      </c>
      <c r="J12" s="115" t="s">
        <v>52</v>
      </c>
      <c r="K12" s="115" t="s">
        <v>53</v>
      </c>
      <c r="L12" s="343"/>
      <c r="M12" s="78"/>
      <c r="P12" s="113"/>
      <c r="Q12" s="113"/>
      <c r="R12" s="114" t="s">
        <v>59</v>
      </c>
      <c r="S12" s="78"/>
      <c r="V12" s="113"/>
      <c r="W12" s="113"/>
    </row>
    <row r="13" spans="1:23">
      <c r="A13" s="229" t="s">
        <v>56</v>
      </c>
      <c r="B13" s="229"/>
      <c r="C13" s="30" t="s">
        <v>57</v>
      </c>
      <c r="D13" s="31">
        <v>146</v>
      </c>
      <c r="E13" s="31">
        <v>237</v>
      </c>
      <c r="F13" s="31">
        <v>117</v>
      </c>
      <c r="G13" s="31">
        <v>231</v>
      </c>
      <c r="H13" s="31">
        <v>224</v>
      </c>
      <c r="I13" s="31">
        <v>217</v>
      </c>
      <c r="J13" s="116">
        <f>H13+F13+D13</f>
        <v>487</v>
      </c>
      <c r="K13" s="116">
        <f>I13+G13+E13</f>
        <v>685</v>
      </c>
      <c r="L13" s="117">
        <f>SUM(J13:K13)</f>
        <v>1172</v>
      </c>
      <c r="M13" s="78"/>
      <c r="N13" s="96"/>
      <c r="P13" s="357" t="s">
        <v>61</v>
      </c>
      <c r="Q13" s="357"/>
      <c r="R13" s="114" t="s">
        <v>57</v>
      </c>
      <c r="S13" s="78"/>
      <c r="T13" s="96"/>
      <c r="V13" s="357" t="s">
        <v>61</v>
      </c>
      <c r="W13" s="357"/>
    </row>
    <row r="14" spans="1:23">
      <c r="A14" s="229"/>
      <c r="B14" s="229"/>
      <c r="C14" s="30" t="s">
        <v>59</v>
      </c>
      <c r="D14" s="31">
        <v>321</v>
      </c>
      <c r="E14" s="31">
        <v>390</v>
      </c>
      <c r="F14" s="31">
        <v>196</v>
      </c>
      <c r="G14" s="31">
        <v>423</v>
      </c>
      <c r="H14" s="31">
        <v>28</v>
      </c>
      <c r="I14" s="31">
        <v>13</v>
      </c>
      <c r="J14" s="116">
        <f t="shared" ref="J14:K22" si="0">H14+F14+D14</f>
        <v>545</v>
      </c>
      <c r="K14" s="116">
        <f t="shared" si="0"/>
        <v>826</v>
      </c>
      <c r="L14" s="117">
        <f t="shared" ref="L14:L22" si="1">SUM(J14:K14)</f>
        <v>1371</v>
      </c>
      <c r="M14" s="78"/>
      <c r="P14" s="357"/>
      <c r="Q14" s="357"/>
      <c r="R14" s="114" t="s">
        <v>59</v>
      </c>
      <c r="S14" s="78"/>
      <c r="V14" s="357"/>
      <c r="W14" s="357"/>
    </row>
    <row r="15" spans="1:23">
      <c r="A15" s="229" t="s">
        <v>61</v>
      </c>
      <c r="B15" s="229"/>
      <c r="C15" s="30" t="s">
        <v>57</v>
      </c>
      <c r="D15" s="31">
        <v>149</v>
      </c>
      <c r="E15" s="31">
        <v>269</v>
      </c>
      <c r="F15" s="31">
        <v>47</v>
      </c>
      <c r="G15" s="31">
        <v>174</v>
      </c>
      <c r="H15" s="31">
        <v>170</v>
      </c>
      <c r="I15" s="31">
        <v>209</v>
      </c>
      <c r="J15" s="116">
        <f t="shared" si="0"/>
        <v>366</v>
      </c>
      <c r="K15" s="116">
        <f t="shared" si="0"/>
        <v>652</v>
      </c>
      <c r="L15" s="117">
        <f t="shared" si="1"/>
        <v>1018</v>
      </c>
      <c r="M15" s="78"/>
      <c r="P15" s="357" t="s">
        <v>63</v>
      </c>
      <c r="Q15" s="357"/>
      <c r="R15" s="114" t="s">
        <v>57</v>
      </c>
      <c r="S15" s="78"/>
      <c r="V15" s="357" t="s">
        <v>63</v>
      </c>
      <c r="W15" s="357"/>
    </row>
    <row r="16" spans="1:23">
      <c r="A16" s="229"/>
      <c r="B16" s="229"/>
      <c r="C16" s="30" t="s">
        <v>59</v>
      </c>
      <c r="D16" s="31">
        <v>443</v>
      </c>
      <c r="E16" s="31">
        <v>881</v>
      </c>
      <c r="F16" s="31">
        <v>232</v>
      </c>
      <c r="G16" s="31">
        <v>742</v>
      </c>
      <c r="H16" s="31">
        <v>82</v>
      </c>
      <c r="I16" s="31">
        <v>48</v>
      </c>
      <c r="J16" s="116">
        <f t="shared" si="0"/>
        <v>757</v>
      </c>
      <c r="K16" s="116">
        <f t="shared" si="0"/>
        <v>1671</v>
      </c>
      <c r="L16" s="117">
        <f t="shared" si="1"/>
        <v>2428</v>
      </c>
      <c r="M16" s="78"/>
      <c r="P16" s="357"/>
      <c r="Q16" s="357"/>
      <c r="R16" s="114" t="s">
        <v>59</v>
      </c>
      <c r="S16" s="78"/>
      <c r="V16" s="357"/>
      <c r="W16" s="357"/>
    </row>
    <row r="17" spans="1:23">
      <c r="A17" s="229" t="s">
        <v>63</v>
      </c>
      <c r="B17" s="229"/>
      <c r="C17" s="30" t="s">
        <v>57</v>
      </c>
      <c r="D17" s="31">
        <v>120</v>
      </c>
      <c r="E17" s="31">
        <v>337</v>
      </c>
      <c r="F17" s="31">
        <v>52</v>
      </c>
      <c r="G17" s="31">
        <v>119</v>
      </c>
      <c r="H17" s="31">
        <v>47</v>
      </c>
      <c r="I17" s="31">
        <v>233</v>
      </c>
      <c r="J17" s="116">
        <f t="shared" si="0"/>
        <v>219</v>
      </c>
      <c r="K17" s="116">
        <f t="shared" si="0"/>
        <v>689</v>
      </c>
      <c r="L17" s="117">
        <f t="shared" si="1"/>
        <v>908</v>
      </c>
      <c r="M17" s="78"/>
      <c r="P17" s="357" t="s">
        <v>64</v>
      </c>
      <c r="Q17" s="357"/>
      <c r="R17" s="114" t="s">
        <v>57</v>
      </c>
      <c r="S17" s="78"/>
      <c r="V17" s="357" t="s">
        <v>64</v>
      </c>
      <c r="W17" s="357"/>
    </row>
    <row r="18" spans="1:23">
      <c r="A18" s="229"/>
      <c r="B18" s="229"/>
      <c r="C18" s="30" t="s">
        <v>59</v>
      </c>
      <c r="D18" s="31">
        <v>441</v>
      </c>
      <c r="E18" s="31">
        <v>741</v>
      </c>
      <c r="F18" s="31">
        <v>202</v>
      </c>
      <c r="G18" s="31">
        <v>412</v>
      </c>
      <c r="H18" s="31">
        <v>21</v>
      </c>
      <c r="I18" s="31">
        <v>23</v>
      </c>
      <c r="J18" s="116">
        <f t="shared" si="0"/>
        <v>664</v>
      </c>
      <c r="K18" s="116">
        <f t="shared" si="0"/>
        <v>1176</v>
      </c>
      <c r="L18" s="117">
        <f t="shared" si="1"/>
        <v>1840</v>
      </c>
      <c r="M18" s="78"/>
      <c r="P18" s="357"/>
      <c r="Q18" s="357"/>
      <c r="R18" s="114" t="s">
        <v>59</v>
      </c>
      <c r="S18" s="78"/>
      <c r="V18" s="357"/>
      <c r="W18" s="357"/>
    </row>
    <row r="19" spans="1:23">
      <c r="A19" s="229" t="s">
        <v>64</v>
      </c>
      <c r="B19" s="229"/>
      <c r="C19" s="30" t="s">
        <v>57</v>
      </c>
      <c r="D19" s="31">
        <v>96</v>
      </c>
      <c r="E19" s="31">
        <v>184</v>
      </c>
      <c r="F19" s="31">
        <v>27</v>
      </c>
      <c r="G19" s="31">
        <v>42</v>
      </c>
      <c r="H19" s="31">
        <v>34</v>
      </c>
      <c r="I19" s="31">
        <v>43</v>
      </c>
      <c r="J19" s="116">
        <f t="shared" si="0"/>
        <v>157</v>
      </c>
      <c r="K19" s="116">
        <f t="shared" si="0"/>
        <v>269</v>
      </c>
      <c r="L19" s="117">
        <f t="shared" si="1"/>
        <v>426</v>
      </c>
      <c r="M19" s="78"/>
      <c r="P19" s="357" t="s">
        <v>65</v>
      </c>
      <c r="Q19" s="357"/>
      <c r="R19" s="114" t="s">
        <v>57</v>
      </c>
      <c r="S19" s="78"/>
      <c r="V19" s="357" t="s">
        <v>65</v>
      </c>
      <c r="W19" s="357"/>
    </row>
    <row r="20" spans="1:23">
      <c r="A20" s="229"/>
      <c r="B20" s="229"/>
      <c r="C20" s="30" t="s">
        <v>59</v>
      </c>
      <c r="D20" s="31">
        <v>501</v>
      </c>
      <c r="E20" s="31">
        <v>979</v>
      </c>
      <c r="F20" s="31">
        <v>116</v>
      </c>
      <c r="G20" s="31">
        <v>296</v>
      </c>
      <c r="H20" s="31">
        <v>26</v>
      </c>
      <c r="I20" s="31">
        <v>344</v>
      </c>
      <c r="J20" s="116">
        <f t="shared" si="0"/>
        <v>643</v>
      </c>
      <c r="K20" s="116">
        <f t="shared" si="0"/>
        <v>1619</v>
      </c>
      <c r="L20" s="117">
        <f t="shared" si="1"/>
        <v>2262</v>
      </c>
      <c r="P20" s="357"/>
      <c r="Q20" s="357"/>
      <c r="R20" s="114" t="s">
        <v>59</v>
      </c>
      <c r="V20" s="357"/>
      <c r="W20" s="357"/>
    </row>
    <row r="21" spans="1:23">
      <c r="A21" s="229" t="s">
        <v>65</v>
      </c>
      <c r="B21" s="229"/>
      <c r="C21" s="30" t="s">
        <v>57</v>
      </c>
      <c r="D21" s="31">
        <v>163</v>
      </c>
      <c r="E21" s="31">
        <v>186</v>
      </c>
      <c r="F21" s="31">
        <v>13</v>
      </c>
      <c r="G21" s="31">
        <v>27</v>
      </c>
      <c r="H21" s="31">
        <v>20</v>
      </c>
      <c r="I21" s="31">
        <v>42</v>
      </c>
      <c r="J21" s="116">
        <f t="shared" si="0"/>
        <v>196</v>
      </c>
      <c r="K21" s="116">
        <f t="shared" si="0"/>
        <v>255</v>
      </c>
      <c r="L21" s="117">
        <f t="shared" si="1"/>
        <v>451</v>
      </c>
    </row>
    <row r="22" spans="1:23">
      <c r="A22" s="229"/>
      <c r="B22" s="229"/>
      <c r="C22" s="30" t="s">
        <v>59</v>
      </c>
      <c r="D22" s="31">
        <v>713</v>
      </c>
      <c r="E22" s="31">
        <v>1666</v>
      </c>
      <c r="F22" s="31">
        <v>32</v>
      </c>
      <c r="G22" s="31">
        <v>38</v>
      </c>
      <c r="H22" s="31">
        <v>54</v>
      </c>
      <c r="I22" s="31">
        <v>298</v>
      </c>
      <c r="J22" s="116">
        <f t="shared" si="0"/>
        <v>799</v>
      </c>
      <c r="K22" s="116">
        <f t="shared" si="0"/>
        <v>2002</v>
      </c>
      <c r="L22" s="117">
        <f t="shared" si="1"/>
        <v>2801</v>
      </c>
    </row>
    <row r="23" spans="1:23" ht="15" customHeight="1">
      <c r="A23" s="358" t="s">
        <v>66</v>
      </c>
      <c r="B23" s="358"/>
      <c r="C23" s="358"/>
      <c r="D23" s="118">
        <f t="shared" ref="D23:L23" si="2">SUM(D13:D22)</f>
        <v>3093</v>
      </c>
      <c r="E23" s="118">
        <f t="shared" si="2"/>
        <v>5870</v>
      </c>
      <c r="F23" s="118">
        <f t="shared" si="2"/>
        <v>1034</v>
      </c>
      <c r="G23" s="118">
        <f t="shared" si="2"/>
        <v>2504</v>
      </c>
      <c r="H23" s="118">
        <f t="shared" si="2"/>
        <v>706</v>
      </c>
      <c r="I23" s="118">
        <f t="shared" si="2"/>
        <v>1470</v>
      </c>
      <c r="J23" s="118">
        <f t="shared" si="2"/>
        <v>4833</v>
      </c>
      <c r="K23" s="118">
        <f t="shared" si="2"/>
        <v>9844</v>
      </c>
      <c r="L23" s="118">
        <f t="shared" si="2"/>
        <v>14677</v>
      </c>
    </row>
    <row r="24" spans="1:23" ht="31.5" customHeight="1">
      <c r="A24" s="119"/>
      <c r="B24" s="119"/>
      <c r="C24" s="120"/>
      <c r="D24" s="120"/>
      <c r="E24" s="120"/>
      <c r="F24" s="120"/>
      <c r="G24" s="120"/>
      <c r="H24" s="120"/>
      <c r="I24" s="120"/>
      <c r="J24" s="120"/>
      <c r="K24" s="121"/>
      <c r="L24" s="122"/>
    </row>
    <row r="25" spans="1:23" ht="15.75" customHeight="1">
      <c r="A25" s="123"/>
      <c r="C25" s="120"/>
      <c r="E25" s="120"/>
    </row>
    <row r="26" spans="1:23">
      <c r="A26" s="123"/>
      <c r="B26" s="327" t="s">
        <v>199</v>
      </c>
      <c r="C26" s="327"/>
      <c r="D26" s="327"/>
      <c r="E26" s="327"/>
      <c r="F26" s="327"/>
      <c r="G26" s="137">
        <v>297</v>
      </c>
    </row>
    <row r="27" spans="1:23" ht="30" customHeight="1">
      <c r="A27" s="359" t="s">
        <v>200</v>
      </c>
      <c r="B27" s="359"/>
      <c r="C27" s="359"/>
      <c r="D27" s="355" t="s">
        <v>196</v>
      </c>
      <c r="E27" s="355"/>
      <c r="F27" s="356" t="s">
        <v>197</v>
      </c>
      <c r="G27" s="356"/>
      <c r="H27" s="355" t="s">
        <v>198</v>
      </c>
      <c r="I27" s="355"/>
      <c r="J27" s="355" t="s">
        <v>48</v>
      </c>
      <c r="K27" s="355"/>
      <c r="L27" s="343" t="s">
        <v>49</v>
      </c>
      <c r="P27" t="s">
        <v>201</v>
      </c>
      <c r="V27" t="s">
        <v>201</v>
      </c>
    </row>
    <row r="28" spans="1:23" ht="38.25" customHeight="1">
      <c r="A28" s="359"/>
      <c r="B28" s="359"/>
      <c r="C28" s="359"/>
      <c r="D28" s="115" t="s">
        <v>52</v>
      </c>
      <c r="E28" s="115" t="s">
        <v>53</v>
      </c>
      <c r="F28" s="115" t="s">
        <v>52</v>
      </c>
      <c r="G28" s="115" t="s">
        <v>53</v>
      </c>
      <c r="H28" s="115" t="s">
        <v>52</v>
      </c>
      <c r="I28" s="115" t="s">
        <v>53</v>
      </c>
      <c r="J28" s="115" t="s">
        <v>52</v>
      </c>
      <c r="K28" s="115" t="s">
        <v>53</v>
      </c>
      <c r="L28" s="343"/>
    </row>
    <row r="29" spans="1:23" ht="15.75" customHeight="1">
      <c r="A29" s="229" t="s">
        <v>67</v>
      </c>
      <c r="B29" s="229"/>
      <c r="C29" s="36" t="s">
        <v>68</v>
      </c>
      <c r="D29" s="90">
        <v>159</v>
      </c>
      <c r="E29" s="90">
        <v>475</v>
      </c>
      <c r="F29" s="90">
        <v>191</v>
      </c>
      <c r="G29" s="90">
        <v>691</v>
      </c>
      <c r="H29" s="90">
        <v>46</v>
      </c>
      <c r="I29" s="90">
        <v>54</v>
      </c>
      <c r="J29" s="118">
        <f>H29+F29+D29</f>
        <v>396</v>
      </c>
      <c r="K29" s="118">
        <f>I29+G29+E29</f>
        <v>1220</v>
      </c>
      <c r="L29" s="125">
        <f>SUM(J29:K29)</f>
        <v>1616</v>
      </c>
    </row>
    <row r="30" spans="1:23" ht="15.75" customHeight="1">
      <c r="A30" s="229"/>
      <c r="B30" s="229"/>
      <c r="C30" s="36" t="s">
        <v>69</v>
      </c>
      <c r="D30" s="90">
        <v>14</v>
      </c>
      <c r="E30" s="90">
        <v>25</v>
      </c>
      <c r="F30" s="90">
        <v>9</v>
      </c>
      <c r="G30" s="90">
        <v>35</v>
      </c>
      <c r="H30" s="90">
        <v>0</v>
      </c>
      <c r="I30" s="90">
        <v>0</v>
      </c>
      <c r="J30" s="118">
        <f t="shared" ref="J30:K36" si="3">H30+F30+D30</f>
        <v>23</v>
      </c>
      <c r="K30" s="118">
        <f t="shared" si="3"/>
        <v>60</v>
      </c>
      <c r="L30" s="125">
        <f t="shared" ref="L30:L36" si="4">SUM(J30:K30)</f>
        <v>83</v>
      </c>
      <c r="O30" t="s">
        <v>201</v>
      </c>
      <c r="U30" t="s">
        <v>201</v>
      </c>
    </row>
    <row r="31" spans="1:23" ht="15.75" customHeight="1">
      <c r="A31" s="250" t="s">
        <v>70</v>
      </c>
      <c r="B31" s="250"/>
      <c r="C31" s="36" t="s">
        <v>68</v>
      </c>
      <c r="D31" s="90">
        <v>26</v>
      </c>
      <c r="E31" s="90">
        <v>61</v>
      </c>
      <c r="F31" s="90">
        <v>25</v>
      </c>
      <c r="G31" s="90">
        <v>79</v>
      </c>
      <c r="H31" s="90">
        <v>1</v>
      </c>
      <c r="I31" s="90">
        <v>1</v>
      </c>
      <c r="J31" s="118">
        <f t="shared" si="3"/>
        <v>52</v>
      </c>
      <c r="K31" s="118">
        <f t="shared" si="3"/>
        <v>141</v>
      </c>
      <c r="L31" s="125">
        <f t="shared" si="4"/>
        <v>193</v>
      </c>
    </row>
    <row r="32" spans="1:23" ht="15.75" customHeight="1">
      <c r="A32" s="250"/>
      <c r="B32" s="250"/>
      <c r="C32" s="36" t="s">
        <v>69</v>
      </c>
      <c r="D32" s="90">
        <v>0</v>
      </c>
      <c r="E32" s="90">
        <v>0</v>
      </c>
      <c r="F32" s="90">
        <v>1</v>
      </c>
      <c r="G32" s="90">
        <v>2</v>
      </c>
      <c r="H32" s="90">
        <v>0</v>
      </c>
      <c r="I32" s="90">
        <v>0</v>
      </c>
      <c r="J32" s="118">
        <f t="shared" si="3"/>
        <v>1</v>
      </c>
      <c r="K32" s="118">
        <f t="shared" si="3"/>
        <v>2</v>
      </c>
      <c r="L32" s="125">
        <f t="shared" si="4"/>
        <v>3</v>
      </c>
    </row>
    <row r="33" spans="1:22" ht="15.75" customHeight="1">
      <c r="A33" s="229" t="s">
        <v>71</v>
      </c>
      <c r="B33" s="229"/>
      <c r="C33" s="36" t="s">
        <v>68</v>
      </c>
      <c r="D33" s="90">
        <v>36</v>
      </c>
      <c r="E33" s="90">
        <v>7</v>
      </c>
      <c r="F33" s="90">
        <v>10</v>
      </c>
      <c r="G33" s="90">
        <v>3</v>
      </c>
      <c r="H33" s="90">
        <v>2</v>
      </c>
      <c r="I33" s="90">
        <v>3</v>
      </c>
      <c r="J33" s="118">
        <f t="shared" si="3"/>
        <v>48</v>
      </c>
      <c r="K33" s="118">
        <f t="shared" si="3"/>
        <v>13</v>
      </c>
      <c r="L33" s="125">
        <f t="shared" si="4"/>
        <v>61</v>
      </c>
    </row>
    <row r="34" spans="1:22" ht="15.75" customHeight="1">
      <c r="A34" s="229"/>
      <c r="B34" s="229"/>
      <c r="C34" s="36" t="s">
        <v>69</v>
      </c>
      <c r="D34" s="90">
        <v>24</v>
      </c>
      <c r="E34" s="90">
        <v>40</v>
      </c>
      <c r="F34" s="90">
        <v>14</v>
      </c>
      <c r="G34" s="90">
        <v>67</v>
      </c>
      <c r="H34" s="90">
        <v>15</v>
      </c>
      <c r="I34" s="90">
        <v>70</v>
      </c>
      <c r="J34" s="118">
        <f t="shared" si="3"/>
        <v>53</v>
      </c>
      <c r="K34" s="118">
        <f t="shared" si="3"/>
        <v>177</v>
      </c>
      <c r="L34" s="125">
        <f t="shared" si="4"/>
        <v>230</v>
      </c>
    </row>
    <row r="35" spans="1:22" ht="18" customHeight="1">
      <c r="A35" s="252" t="s">
        <v>72</v>
      </c>
      <c r="B35" s="252"/>
      <c r="C35" s="36" t="s">
        <v>68</v>
      </c>
      <c r="D35" s="90">
        <v>442</v>
      </c>
      <c r="E35" s="90">
        <v>1370</v>
      </c>
      <c r="F35" s="90">
        <v>178</v>
      </c>
      <c r="G35" s="90">
        <v>410</v>
      </c>
      <c r="H35" s="90">
        <v>61</v>
      </c>
      <c r="I35" s="90">
        <v>375</v>
      </c>
      <c r="J35" s="118">
        <f t="shared" si="3"/>
        <v>681</v>
      </c>
      <c r="K35" s="118">
        <f t="shared" si="3"/>
        <v>2155</v>
      </c>
      <c r="L35" s="125">
        <f t="shared" si="4"/>
        <v>2836</v>
      </c>
    </row>
    <row r="36" spans="1:22" ht="18" customHeight="1">
      <c r="A36" s="252"/>
      <c r="B36" s="252"/>
      <c r="C36" s="36" t="s">
        <v>69</v>
      </c>
      <c r="D36" s="90">
        <v>11</v>
      </c>
      <c r="E36" s="90">
        <v>26</v>
      </c>
      <c r="F36" s="90">
        <v>12</v>
      </c>
      <c r="G36" s="90">
        <v>24</v>
      </c>
      <c r="H36" s="90">
        <v>61</v>
      </c>
      <c r="I36" s="90">
        <v>12</v>
      </c>
      <c r="J36" s="118">
        <f t="shared" si="3"/>
        <v>84</v>
      </c>
      <c r="K36" s="118">
        <f t="shared" si="3"/>
        <v>62</v>
      </c>
      <c r="L36" s="125">
        <f t="shared" si="4"/>
        <v>146</v>
      </c>
    </row>
    <row r="37" spans="1:22">
      <c r="A37" s="361" t="s">
        <v>66</v>
      </c>
      <c r="B37" s="361"/>
      <c r="C37" s="361"/>
      <c r="D37" s="118">
        <f t="shared" ref="D37:L37" si="5">SUM(D29:D36)</f>
        <v>712</v>
      </c>
      <c r="E37" s="118">
        <f t="shared" si="5"/>
        <v>2004</v>
      </c>
      <c r="F37" s="118">
        <f t="shared" si="5"/>
        <v>440</v>
      </c>
      <c r="G37" s="118">
        <f t="shared" si="5"/>
        <v>1311</v>
      </c>
      <c r="H37" s="118">
        <f t="shared" si="5"/>
        <v>186</v>
      </c>
      <c r="I37" s="118">
        <f t="shared" si="5"/>
        <v>515</v>
      </c>
      <c r="J37" s="118">
        <f t="shared" si="5"/>
        <v>1338</v>
      </c>
      <c r="K37" s="118">
        <f t="shared" si="5"/>
        <v>3830</v>
      </c>
      <c r="L37" s="118">
        <f t="shared" si="5"/>
        <v>5168</v>
      </c>
    </row>
    <row r="38" spans="1:22" ht="15" customHeight="1">
      <c r="A38" s="362" t="s">
        <v>73</v>
      </c>
      <c r="B38" s="362"/>
      <c r="C38" s="362"/>
      <c r="D38" s="118">
        <f t="shared" ref="D38:J38" si="6">D37+D23</f>
        <v>3805</v>
      </c>
      <c r="E38" s="118">
        <f t="shared" si="6"/>
        <v>7874</v>
      </c>
      <c r="F38" s="118">
        <f t="shared" si="6"/>
        <v>1474</v>
      </c>
      <c r="G38" s="118">
        <f t="shared" si="6"/>
        <v>3815</v>
      </c>
      <c r="H38" s="118">
        <f t="shared" si="6"/>
        <v>892</v>
      </c>
      <c r="I38" s="118">
        <f t="shared" si="6"/>
        <v>1985</v>
      </c>
      <c r="J38" s="118">
        <f t="shared" si="6"/>
        <v>6171</v>
      </c>
      <c r="K38" s="118">
        <f>K37+K23</f>
        <v>13674</v>
      </c>
      <c r="L38" s="118">
        <f>L37+L23</f>
        <v>19845</v>
      </c>
      <c r="M38" s="126">
        <v>40616</v>
      </c>
    </row>
    <row r="39" spans="1:22">
      <c r="A39" s="119"/>
      <c r="B39" s="120"/>
      <c r="C39" s="120"/>
      <c r="D39" s="120"/>
      <c r="E39" s="120"/>
      <c r="F39" s="120"/>
      <c r="G39" s="120"/>
      <c r="H39" s="120"/>
      <c r="I39" s="120"/>
      <c r="J39" s="120"/>
      <c r="K39" s="121"/>
    </row>
    <row r="40" spans="1:22">
      <c r="A40" s="123"/>
      <c r="C40" s="120"/>
      <c r="E40" s="363" t="s">
        <v>202</v>
      </c>
      <c r="F40" s="363"/>
      <c r="G40" s="363"/>
      <c r="H40" s="363"/>
    </row>
    <row r="41" spans="1:22" s="103" customFormat="1" ht="15.75" customHeight="1">
      <c r="A41" s="363" t="s">
        <v>203</v>
      </c>
      <c r="B41" s="363"/>
      <c r="C41" s="363"/>
      <c r="D41" s="138">
        <v>886</v>
      </c>
      <c r="E41" s="119"/>
      <c r="F41" s="119"/>
      <c r="G41" s="119"/>
      <c r="H41" s="119"/>
      <c r="I41" s="119"/>
      <c r="J41" s="127"/>
      <c r="K41" s="127"/>
      <c r="L41" s="128"/>
    </row>
    <row r="42" spans="1:22">
      <c r="A42" s="364" t="s">
        <v>204</v>
      </c>
      <c r="B42" s="364"/>
      <c r="C42" s="364"/>
      <c r="D42" s="365" t="s">
        <v>205</v>
      </c>
      <c r="E42" s="365"/>
      <c r="F42" s="355" t="s">
        <v>206</v>
      </c>
      <c r="G42" s="355"/>
      <c r="H42" s="365" t="s">
        <v>207</v>
      </c>
      <c r="I42" s="365"/>
      <c r="L42" s="130"/>
      <c r="M42" s="83"/>
      <c r="N42" s="83"/>
      <c r="O42" s="83"/>
      <c r="S42" s="83"/>
      <c r="T42" s="83"/>
      <c r="U42" s="83"/>
    </row>
    <row r="43" spans="1:22" ht="33.75" customHeight="1">
      <c r="A43" s="364"/>
      <c r="B43" s="364"/>
      <c r="C43" s="364"/>
      <c r="D43" s="131" t="s">
        <v>208</v>
      </c>
      <c r="E43" s="131" t="s">
        <v>209</v>
      </c>
      <c r="F43" s="131" t="s">
        <v>208</v>
      </c>
      <c r="G43" s="131" t="s">
        <v>209</v>
      </c>
      <c r="H43" s="131" t="s">
        <v>208</v>
      </c>
      <c r="I43" s="131" t="s">
        <v>209</v>
      </c>
      <c r="L43" s="130"/>
      <c r="M43" s="83"/>
      <c r="N43" s="83"/>
      <c r="O43" s="83"/>
      <c r="S43" s="83"/>
      <c r="T43" s="83"/>
      <c r="U43" s="83"/>
    </row>
    <row r="44" spans="1:22" ht="14.25" customHeight="1">
      <c r="A44" s="360" t="s">
        <v>210</v>
      </c>
      <c r="B44" s="360"/>
      <c r="C44" s="360"/>
      <c r="D44" s="90">
        <v>2</v>
      </c>
      <c r="E44" s="90">
        <v>24</v>
      </c>
      <c r="F44" s="90">
        <v>2</v>
      </c>
      <c r="G44" s="90">
        <v>1</v>
      </c>
      <c r="H44" s="90">
        <v>0</v>
      </c>
      <c r="I44" s="90">
        <v>0</v>
      </c>
      <c r="L44" s="130"/>
      <c r="M44" s="83"/>
      <c r="N44" s="83"/>
      <c r="O44" s="83"/>
      <c r="S44" s="83"/>
      <c r="T44" s="83"/>
      <c r="U44" s="83"/>
    </row>
    <row r="45" spans="1:22" ht="14.25" customHeight="1">
      <c r="A45" s="360" t="s">
        <v>211</v>
      </c>
      <c r="B45" s="360"/>
      <c r="C45" s="360"/>
      <c r="D45" s="90">
        <v>354</v>
      </c>
      <c r="E45" s="90">
        <v>2955</v>
      </c>
      <c r="F45" s="90">
        <v>376</v>
      </c>
      <c r="G45" s="90">
        <v>4152</v>
      </c>
      <c r="H45" s="90">
        <v>282</v>
      </c>
      <c r="I45" s="90">
        <v>2670</v>
      </c>
      <c r="L45" s="130"/>
      <c r="M45" s="83"/>
      <c r="N45" s="83"/>
      <c r="O45" s="83"/>
      <c r="S45" s="83"/>
      <c r="T45" s="83"/>
      <c r="U45" s="83"/>
    </row>
    <row r="46" spans="1:22" ht="14.25" customHeight="1">
      <c r="A46" s="360" t="s">
        <v>212</v>
      </c>
      <c r="B46" s="360"/>
      <c r="C46" s="360"/>
      <c r="D46" s="90">
        <v>266</v>
      </c>
      <c r="E46" s="90">
        <v>383</v>
      </c>
      <c r="F46" s="90">
        <v>171</v>
      </c>
      <c r="G46" s="90">
        <v>304</v>
      </c>
      <c r="H46" s="90">
        <v>233</v>
      </c>
      <c r="I46" s="90">
        <v>439</v>
      </c>
      <c r="K46" s="92"/>
      <c r="L46" s="130"/>
      <c r="M46" s="83"/>
      <c r="N46" s="83"/>
      <c r="O46" s="83"/>
      <c r="S46" s="83"/>
      <c r="T46" s="83"/>
      <c r="U46" s="83"/>
    </row>
    <row r="47" spans="1:22" ht="14.25" customHeight="1">
      <c r="A47" s="360" t="s">
        <v>213</v>
      </c>
      <c r="B47" s="360"/>
      <c r="C47" s="360"/>
      <c r="D47" s="90">
        <v>26</v>
      </c>
      <c r="E47" s="90">
        <v>178</v>
      </c>
      <c r="F47" s="90">
        <v>17</v>
      </c>
      <c r="G47" s="90">
        <v>42</v>
      </c>
      <c r="H47" s="90">
        <v>18</v>
      </c>
      <c r="I47" s="90">
        <v>177</v>
      </c>
      <c r="L47" s="130"/>
      <c r="M47" s="83"/>
      <c r="N47" s="83"/>
      <c r="O47" s="83"/>
      <c r="S47" s="83"/>
      <c r="T47" s="83"/>
      <c r="U47" s="83"/>
    </row>
    <row r="48" spans="1:22" ht="14.25" customHeight="1">
      <c r="A48" s="360" t="s">
        <v>214</v>
      </c>
      <c r="B48" s="360"/>
      <c r="C48" s="360"/>
      <c r="D48" s="90">
        <v>287</v>
      </c>
      <c r="E48" s="90">
        <v>301</v>
      </c>
      <c r="F48" s="90">
        <v>19</v>
      </c>
      <c r="G48" s="90">
        <v>74</v>
      </c>
      <c r="H48" s="90">
        <v>40</v>
      </c>
      <c r="I48" s="90">
        <v>43</v>
      </c>
      <c r="L48" s="130"/>
      <c r="M48" s="83"/>
      <c r="N48" s="83"/>
      <c r="O48" s="83"/>
      <c r="P48" t="s">
        <v>201</v>
      </c>
      <c r="S48" s="83"/>
      <c r="T48" s="83"/>
      <c r="U48" s="83"/>
      <c r="V48" t="s">
        <v>201</v>
      </c>
    </row>
    <row r="49" spans="1:21">
      <c r="A49" s="360" t="s">
        <v>215</v>
      </c>
      <c r="B49" s="360"/>
      <c r="C49" s="360"/>
      <c r="D49" s="90">
        <v>53</v>
      </c>
      <c r="E49" s="90">
        <v>174</v>
      </c>
      <c r="F49" s="90">
        <v>30</v>
      </c>
      <c r="G49" s="90">
        <v>46</v>
      </c>
      <c r="H49" s="90">
        <v>42</v>
      </c>
      <c r="I49" s="90">
        <v>160</v>
      </c>
      <c r="L49" s="130"/>
      <c r="M49" s="83"/>
      <c r="N49" s="83"/>
      <c r="O49" s="83"/>
      <c r="S49" s="83"/>
      <c r="T49" s="83"/>
      <c r="U49" s="83"/>
    </row>
    <row r="50" spans="1:21">
      <c r="A50" s="132"/>
      <c r="B50" s="132"/>
      <c r="C50" s="132"/>
      <c r="L50" s="130"/>
      <c r="M50" s="83"/>
      <c r="N50" s="83"/>
      <c r="O50" s="83"/>
      <c r="S50" s="83"/>
      <c r="T50" s="83"/>
      <c r="U50" s="83"/>
    </row>
    <row r="51" spans="1:21">
      <c r="A51" s="132"/>
      <c r="B51" s="132"/>
      <c r="C51" s="132"/>
      <c r="L51" s="130"/>
      <c r="M51" s="83"/>
      <c r="N51" s="83"/>
      <c r="O51" s="83"/>
      <c r="S51" s="83"/>
      <c r="T51" s="83"/>
      <c r="U51" s="83"/>
    </row>
    <row r="52" spans="1:21">
      <c r="A52" s="362" t="s">
        <v>216</v>
      </c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S52" s="83"/>
      <c r="T52" s="83"/>
      <c r="U52" s="83"/>
    </row>
    <row r="53" spans="1:21">
      <c r="A53" s="356" t="s">
        <v>217</v>
      </c>
      <c r="B53" s="367"/>
      <c r="C53" s="367"/>
      <c r="D53" s="368" t="s">
        <v>218</v>
      </c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S53" s="83"/>
      <c r="T53" s="83"/>
      <c r="U53" s="83"/>
    </row>
    <row r="54" spans="1:21" s="83" customFormat="1" ht="11.25">
      <c r="A54" s="367"/>
      <c r="B54" s="367"/>
      <c r="C54" s="367"/>
      <c r="D54" s="355" t="s">
        <v>219</v>
      </c>
      <c r="E54" s="355"/>
      <c r="F54" s="355" t="s">
        <v>220</v>
      </c>
      <c r="G54" s="355"/>
      <c r="H54" s="370" t="s">
        <v>221</v>
      </c>
      <c r="I54" s="371"/>
      <c r="J54" s="371"/>
      <c r="K54" s="371"/>
      <c r="L54" s="371"/>
      <c r="M54" s="371"/>
      <c r="N54" s="370" t="s">
        <v>222</v>
      </c>
      <c r="O54" s="371"/>
    </row>
    <row r="55" spans="1:21" s="83" customFormat="1" ht="12">
      <c r="A55" s="367"/>
      <c r="B55" s="367"/>
      <c r="C55" s="367"/>
      <c r="D55" s="369"/>
      <c r="E55" s="369"/>
      <c r="F55" s="355"/>
      <c r="G55" s="355"/>
      <c r="H55" s="365" t="s">
        <v>223</v>
      </c>
      <c r="I55" s="372"/>
      <c r="J55" s="365" t="s">
        <v>224</v>
      </c>
      <c r="K55" s="372"/>
      <c r="L55" s="370" t="s">
        <v>225</v>
      </c>
      <c r="M55" s="370"/>
      <c r="N55" s="371"/>
      <c r="O55" s="371"/>
    </row>
    <row r="56" spans="1:21">
      <c r="A56" s="373" t="s">
        <v>106</v>
      </c>
      <c r="B56" s="374"/>
      <c r="C56" s="374"/>
      <c r="D56" s="129" t="s">
        <v>107</v>
      </c>
      <c r="E56" s="129" t="s">
        <v>108</v>
      </c>
      <c r="F56" s="129" t="s">
        <v>107</v>
      </c>
      <c r="G56" s="129" t="s">
        <v>108</v>
      </c>
      <c r="H56" s="129" t="s">
        <v>107</v>
      </c>
      <c r="I56" s="129" t="s">
        <v>108</v>
      </c>
      <c r="J56" s="129" t="s">
        <v>107</v>
      </c>
      <c r="K56" s="129" t="s">
        <v>108</v>
      </c>
      <c r="L56" s="134" t="s">
        <v>107</v>
      </c>
      <c r="M56" s="133" t="s">
        <v>108</v>
      </c>
      <c r="N56" s="133" t="s">
        <v>107</v>
      </c>
      <c r="O56" s="133" t="s">
        <v>108</v>
      </c>
      <c r="S56" s="83"/>
      <c r="T56" s="83"/>
      <c r="U56" s="83"/>
    </row>
    <row r="57" spans="1:21">
      <c r="A57" s="375" t="s">
        <v>226</v>
      </c>
      <c r="B57" s="375"/>
      <c r="C57" s="375"/>
      <c r="D57" s="90">
        <v>249</v>
      </c>
      <c r="E57" s="90">
        <v>275</v>
      </c>
      <c r="F57" s="90">
        <v>7</v>
      </c>
      <c r="G57" s="90">
        <v>6</v>
      </c>
      <c r="H57" s="90">
        <v>8</v>
      </c>
      <c r="I57" s="90">
        <v>2</v>
      </c>
      <c r="J57" s="90">
        <v>1</v>
      </c>
      <c r="K57" s="90">
        <v>1</v>
      </c>
      <c r="L57" s="90">
        <v>0</v>
      </c>
      <c r="M57" s="90">
        <v>0</v>
      </c>
      <c r="N57" s="90">
        <v>1</v>
      </c>
      <c r="O57" s="90">
        <v>2</v>
      </c>
      <c r="S57" s="83"/>
      <c r="T57" s="83"/>
      <c r="U57" s="83"/>
    </row>
    <row r="58" spans="1:21">
      <c r="A58" s="375" t="s">
        <v>227</v>
      </c>
      <c r="B58" s="375"/>
      <c r="C58" s="375"/>
      <c r="D58" s="90">
        <v>399</v>
      </c>
      <c r="E58" s="90">
        <v>359</v>
      </c>
      <c r="F58" s="90">
        <v>11</v>
      </c>
      <c r="G58" s="90">
        <v>6</v>
      </c>
      <c r="H58" s="90">
        <v>15</v>
      </c>
      <c r="I58" s="90">
        <v>8</v>
      </c>
      <c r="J58" s="90">
        <v>5</v>
      </c>
      <c r="K58" s="90">
        <v>6</v>
      </c>
      <c r="L58" s="90">
        <v>0</v>
      </c>
      <c r="M58" s="90">
        <v>0</v>
      </c>
      <c r="N58" s="90">
        <v>1</v>
      </c>
      <c r="O58" s="90">
        <v>2</v>
      </c>
      <c r="S58" s="83"/>
      <c r="T58" s="83"/>
      <c r="U58" s="83"/>
    </row>
    <row r="59" spans="1:21">
      <c r="A59" s="375" t="s">
        <v>228</v>
      </c>
      <c r="B59" s="375"/>
      <c r="C59" s="375"/>
      <c r="D59" s="90">
        <v>486</v>
      </c>
      <c r="E59" s="90">
        <v>455</v>
      </c>
      <c r="F59" s="90">
        <v>30</v>
      </c>
      <c r="G59" s="90">
        <v>18</v>
      </c>
      <c r="H59" s="90">
        <v>6</v>
      </c>
      <c r="I59" s="90">
        <v>5</v>
      </c>
      <c r="J59" s="90">
        <v>0</v>
      </c>
      <c r="K59" s="90">
        <v>0</v>
      </c>
      <c r="L59" s="90">
        <v>0</v>
      </c>
      <c r="M59" s="90">
        <v>0</v>
      </c>
      <c r="N59" s="90">
        <v>2</v>
      </c>
      <c r="O59" s="90">
        <v>0</v>
      </c>
      <c r="S59" s="83"/>
      <c r="T59" s="83"/>
      <c r="U59" s="83"/>
    </row>
    <row r="60" spans="1:21">
      <c r="A60" s="376" t="s">
        <v>48</v>
      </c>
      <c r="B60" s="376"/>
      <c r="C60" s="376"/>
      <c r="D60" s="118">
        <f>SUM(D57:D59)</f>
        <v>1134</v>
      </c>
      <c r="E60" s="118">
        <f t="shared" ref="E60:O60" si="7">SUM(E57:E59)</f>
        <v>1089</v>
      </c>
      <c r="F60" s="118">
        <f t="shared" si="7"/>
        <v>48</v>
      </c>
      <c r="G60" s="118">
        <f t="shared" si="7"/>
        <v>30</v>
      </c>
      <c r="H60" s="118">
        <f t="shared" si="7"/>
        <v>29</v>
      </c>
      <c r="I60" s="118">
        <f t="shared" si="7"/>
        <v>15</v>
      </c>
      <c r="J60" s="118">
        <f t="shared" si="7"/>
        <v>6</v>
      </c>
      <c r="K60" s="118">
        <f t="shared" si="7"/>
        <v>7</v>
      </c>
      <c r="L60" s="118">
        <f t="shared" si="7"/>
        <v>0</v>
      </c>
      <c r="M60" s="118">
        <f t="shared" si="7"/>
        <v>0</v>
      </c>
      <c r="N60" s="118">
        <f t="shared" si="7"/>
        <v>4</v>
      </c>
      <c r="O60" s="118">
        <f t="shared" si="7"/>
        <v>4</v>
      </c>
      <c r="S60" s="83"/>
      <c r="T60" s="83"/>
      <c r="U60" s="83"/>
    </row>
    <row r="61" spans="1:21">
      <c r="S61" s="83"/>
      <c r="T61" s="83"/>
      <c r="U61" s="83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</sheetData>
  <mergeCells count="74">
    <mergeCell ref="A56:C56"/>
    <mergeCell ref="A57:C57"/>
    <mergeCell ref="A58:C58"/>
    <mergeCell ref="A59:C59"/>
    <mergeCell ref="A60:C60"/>
    <mergeCell ref="A52:O52"/>
    <mergeCell ref="A53:C55"/>
    <mergeCell ref="D53:O53"/>
    <mergeCell ref="D54:E55"/>
    <mergeCell ref="F54:G55"/>
    <mergeCell ref="H54:M54"/>
    <mergeCell ref="N54:O55"/>
    <mergeCell ref="H55:I55"/>
    <mergeCell ref="J55:K55"/>
    <mergeCell ref="L55:M55"/>
    <mergeCell ref="A49:C49"/>
    <mergeCell ref="A35:B36"/>
    <mergeCell ref="A37:C37"/>
    <mergeCell ref="A38:C38"/>
    <mergeCell ref="E40:H40"/>
    <mergeCell ref="A41:C41"/>
    <mergeCell ref="A42:C43"/>
    <mergeCell ref="D42:E42"/>
    <mergeCell ref="F42:G42"/>
    <mergeCell ref="H42:I42"/>
    <mergeCell ref="A44:C44"/>
    <mergeCell ref="A45:C45"/>
    <mergeCell ref="A46:C46"/>
    <mergeCell ref="A47:C47"/>
    <mergeCell ref="A48:C48"/>
    <mergeCell ref="H27:I27"/>
    <mergeCell ref="J27:K27"/>
    <mergeCell ref="L27:L28"/>
    <mergeCell ref="A29:B30"/>
    <mergeCell ref="A31:B32"/>
    <mergeCell ref="A33:B34"/>
    <mergeCell ref="A21:B22"/>
    <mergeCell ref="A23:C23"/>
    <mergeCell ref="B26:F26"/>
    <mergeCell ref="A27:C28"/>
    <mergeCell ref="D27:E27"/>
    <mergeCell ref="F27:G27"/>
    <mergeCell ref="A17:B18"/>
    <mergeCell ref="P17:Q18"/>
    <mergeCell ref="V17:W18"/>
    <mergeCell ref="A19:B20"/>
    <mergeCell ref="P19:Q20"/>
    <mergeCell ref="V19:W20"/>
    <mergeCell ref="A13:B14"/>
    <mergeCell ref="P13:Q14"/>
    <mergeCell ref="V13:W14"/>
    <mergeCell ref="A15:B16"/>
    <mergeCell ref="P15:Q16"/>
    <mergeCell ref="V15:W16"/>
    <mergeCell ref="L11:L12"/>
    <mergeCell ref="C7:D7"/>
    <mergeCell ref="E7:H7"/>
    <mergeCell ref="K7:L7"/>
    <mergeCell ref="A8:D8"/>
    <mergeCell ref="B9:D9"/>
    <mergeCell ref="E9:H9"/>
    <mergeCell ref="A11:C12"/>
    <mergeCell ref="D11:E11"/>
    <mergeCell ref="F11:G11"/>
    <mergeCell ref="H11:I11"/>
    <mergeCell ref="J11:K11"/>
    <mergeCell ref="E6:H6"/>
    <mergeCell ref="K6:L6"/>
    <mergeCell ref="D2:J2"/>
    <mergeCell ref="D3:J3"/>
    <mergeCell ref="A4:B6"/>
    <mergeCell ref="D4:J4"/>
    <mergeCell ref="E5:I5"/>
    <mergeCell ref="K5:L5"/>
  </mergeCells>
  <dataValidations count="1">
    <dataValidation type="whole" allowBlank="1" showInputMessage="1" showErrorMessage="1" sqref="K5:L5 D40:D41 G26 D44:I49 D13:I22 D29:I36 D57:O59" xr:uid="{6BFF51FA-BD81-4BDD-81A0-84B3FFF829A0}">
      <formula1>0</formula1>
      <formula2>999999</formula2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B793-6032-4D79-9C1D-A71D20001CFA}">
  <sheetPr codeName="Hoja11">
    <tabColor theme="5" tint="-0.249977111117893"/>
  </sheetPr>
  <dimension ref="A1:W73"/>
  <sheetViews>
    <sheetView topLeftCell="A20" workbookViewId="0">
      <selection activeCell="L16" sqref="L16"/>
    </sheetView>
  </sheetViews>
  <sheetFormatPr baseColWidth="10" defaultColWidth="11.42578125" defaultRowHeight="15"/>
  <cols>
    <col min="1" max="2" width="6" style="9" customWidth="1"/>
    <col min="3" max="3" width="9.28515625" style="9" customWidth="1"/>
    <col min="4" max="9" width="10.42578125" style="9" customWidth="1"/>
    <col min="10" max="10" width="9" style="9" customWidth="1"/>
    <col min="11" max="11" width="9.42578125" style="9" customWidth="1"/>
    <col min="12" max="12" width="8" style="124" customWidth="1"/>
    <col min="13" max="13" width="5.7109375" customWidth="1"/>
    <col min="14" max="14" width="13.7109375" customWidth="1"/>
    <col min="15" max="15" width="6.5703125" customWidth="1"/>
    <col min="19" max="19" width="5.7109375" customWidth="1"/>
    <col min="20" max="20" width="13.7109375" customWidth="1"/>
    <col min="21" max="21" width="6.5703125" customWidth="1"/>
  </cols>
  <sheetData>
    <row r="1" spans="1:23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23" ht="26.25">
      <c r="A2" s="97"/>
      <c r="B2" s="97"/>
      <c r="C2" s="97"/>
      <c r="D2" s="336"/>
      <c r="E2" s="336"/>
      <c r="F2" s="336"/>
      <c r="G2" s="336"/>
      <c r="H2" s="336"/>
      <c r="I2" s="336"/>
      <c r="J2" s="336"/>
      <c r="K2" s="97"/>
      <c r="L2" s="98"/>
    </row>
    <row r="3" spans="1:23">
      <c r="A3" s="97"/>
      <c r="B3" s="97"/>
      <c r="C3" s="97"/>
      <c r="D3" s="337"/>
      <c r="E3" s="337"/>
      <c r="F3" s="337"/>
      <c r="G3" s="337"/>
      <c r="H3" s="337"/>
      <c r="I3" s="337"/>
      <c r="J3" s="337"/>
      <c r="K3" s="97"/>
      <c r="L3" s="98"/>
    </row>
    <row r="4" spans="1:23">
      <c r="A4" s="338" t="s">
        <v>193</v>
      </c>
      <c r="B4" s="338"/>
      <c r="C4" s="97"/>
      <c r="D4" s="339"/>
      <c r="E4" s="340"/>
      <c r="F4" s="340"/>
      <c r="G4" s="340"/>
      <c r="H4" s="340"/>
      <c r="I4" s="340"/>
      <c r="J4" s="340"/>
      <c r="K4" s="97"/>
      <c r="L4" s="98"/>
    </row>
    <row r="5" spans="1:23" ht="15.75" thickBot="1">
      <c r="A5" s="338"/>
      <c r="B5" s="338"/>
      <c r="C5" s="97"/>
      <c r="D5" s="97"/>
      <c r="E5" s="341"/>
      <c r="F5" s="341"/>
      <c r="G5" s="341"/>
      <c r="H5" s="341"/>
      <c r="I5" s="341"/>
      <c r="J5" s="99"/>
      <c r="K5" s="342"/>
      <c r="L5" s="342"/>
    </row>
    <row r="6" spans="1:23" ht="15.75" thickBot="1">
      <c r="A6" s="338"/>
      <c r="B6" s="338"/>
      <c r="C6" s="97"/>
      <c r="D6" s="97"/>
      <c r="E6" s="333"/>
      <c r="F6" s="333"/>
      <c r="G6" s="333"/>
      <c r="H6" s="333"/>
      <c r="I6" s="97"/>
      <c r="J6" s="100" t="s">
        <v>124</v>
      </c>
      <c r="K6" s="334"/>
      <c r="L6" s="335"/>
    </row>
    <row r="7" spans="1:23" ht="15.75" customHeight="1" thickBot="1">
      <c r="A7" s="101"/>
      <c r="B7" s="101"/>
      <c r="C7" s="344" t="s">
        <v>2</v>
      </c>
      <c r="D7" s="344"/>
      <c r="E7" s="345" t="s">
        <v>231</v>
      </c>
      <c r="F7" s="346"/>
      <c r="G7" s="346"/>
      <c r="H7" s="347"/>
      <c r="I7" s="102"/>
      <c r="J7" s="100" t="s">
        <v>194</v>
      </c>
      <c r="K7" s="348"/>
      <c r="L7" s="349"/>
      <c r="M7" s="103"/>
      <c r="N7" s="103"/>
      <c r="P7" s="104"/>
      <c r="Q7" s="104"/>
      <c r="R7" s="104"/>
      <c r="S7" s="103"/>
      <c r="T7" s="103"/>
      <c r="V7" s="104"/>
      <c r="W7" s="104"/>
    </row>
    <row r="8" spans="1:23" ht="15.75" thickBot="1">
      <c r="A8" s="350"/>
      <c r="B8" s="350"/>
      <c r="C8" s="350"/>
      <c r="D8" s="350"/>
      <c r="E8" s="105"/>
      <c r="F8" s="105"/>
      <c r="G8" s="105"/>
      <c r="H8" s="105"/>
      <c r="I8" s="97"/>
      <c r="J8" s="97"/>
      <c r="K8" s="106" t="s">
        <v>10</v>
      </c>
      <c r="L8" s="107"/>
      <c r="P8" s="108"/>
      <c r="Q8" s="108"/>
      <c r="R8" s="108"/>
      <c r="V8" s="108"/>
      <c r="W8" s="108"/>
    </row>
    <row r="9" spans="1:23" ht="15.75" customHeight="1" thickBot="1">
      <c r="A9" s="109"/>
      <c r="B9" s="350" t="s">
        <v>127</v>
      </c>
      <c r="C9" s="350"/>
      <c r="D9" s="350"/>
      <c r="E9" s="351" t="s">
        <v>128</v>
      </c>
      <c r="F9" s="352"/>
      <c r="G9" s="352"/>
      <c r="H9" s="353"/>
      <c r="I9" s="102"/>
      <c r="J9" s="102"/>
      <c r="K9" s="102"/>
      <c r="L9" s="110"/>
      <c r="M9" s="103"/>
      <c r="N9" s="103"/>
      <c r="P9" s="111" t="s">
        <v>195</v>
      </c>
      <c r="Q9" s="111"/>
      <c r="R9" s="111"/>
      <c r="S9" s="103"/>
      <c r="T9" s="103"/>
      <c r="V9" s="111" t="s">
        <v>195</v>
      </c>
      <c r="W9" s="111"/>
    </row>
    <row r="10" spans="1:23">
      <c r="A10" s="112"/>
      <c r="B10" s="112"/>
      <c r="C10" s="112"/>
      <c r="D10" s="112"/>
      <c r="E10" s="112"/>
      <c r="F10" s="112"/>
      <c r="G10" s="112"/>
      <c r="H10" s="102"/>
      <c r="I10" s="97"/>
      <c r="J10" s="97"/>
      <c r="K10" s="97"/>
      <c r="L10" s="98"/>
      <c r="P10" s="111"/>
      <c r="Q10" s="111"/>
      <c r="R10" s="111"/>
      <c r="V10" s="111"/>
      <c r="W10" s="111"/>
    </row>
    <row r="11" spans="1:23">
      <c r="A11" s="354" t="s">
        <v>195</v>
      </c>
      <c r="B11" s="354"/>
      <c r="C11" s="354"/>
      <c r="D11" s="355" t="s">
        <v>196</v>
      </c>
      <c r="E11" s="355"/>
      <c r="F11" s="356" t="s">
        <v>197</v>
      </c>
      <c r="G11" s="356"/>
      <c r="H11" s="355" t="s">
        <v>198</v>
      </c>
      <c r="I11" s="355"/>
      <c r="J11" s="355" t="s">
        <v>48</v>
      </c>
      <c r="K11" s="355"/>
      <c r="L11" s="343" t="s">
        <v>49</v>
      </c>
      <c r="P11" s="113" t="s">
        <v>56</v>
      </c>
      <c r="Q11" s="113"/>
      <c r="R11" s="114" t="s">
        <v>57</v>
      </c>
      <c r="V11" s="113" t="s">
        <v>56</v>
      </c>
      <c r="W11" s="113"/>
    </row>
    <row r="12" spans="1:23" ht="36.75">
      <c r="A12" s="354"/>
      <c r="B12" s="354"/>
      <c r="C12" s="354"/>
      <c r="D12" s="115" t="s">
        <v>52</v>
      </c>
      <c r="E12" s="115" t="s">
        <v>53</v>
      </c>
      <c r="F12" s="115" t="s">
        <v>52</v>
      </c>
      <c r="G12" s="115" t="s">
        <v>53</v>
      </c>
      <c r="H12" s="115" t="s">
        <v>52</v>
      </c>
      <c r="I12" s="115" t="s">
        <v>53</v>
      </c>
      <c r="J12" s="115" t="s">
        <v>52</v>
      </c>
      <c r="K12" s="115" t="s">
        <v>53</v>
      </c>
      <c r="L12" s="343"/>
      <c r="M12" s="78"/>
      <c r="P12" s="113"/>
      <c r="Q12" s="113"/>
      <c r="R12" s="114" t="s">
        <v>59</v>
      </c>
      <c r="S12" s="78"/>
      <c r="V12" s="113"/>
      <c r="W12" s="113"/>
    </row>
    <row r="13" spans="1:23">
      <c r="A13" s="229" t="s">
        <v>56</v>
      </c>
      <c r="B13" s="229"/>
      <c r="C13" s="30" t="s">
        <v>57</v>
      </c>
      <c r="D13" s="31">
        <v>12</v>
      </c>
      <c r="E13" s="31">
        <v>2</v>
      </c>
      <c r="F13" s="31">
        <v>0</v>
      </c>
      <c r="G13" s="31">
        <v>0</v>
      </c>
      <c r="H13" s="31">
        <v>0</v>
      </c>
      <c r="I13" s="31">
        <v>0</v>
      </c>
      <c r="J13" s="116">
        <f>H13+F13+D13</f>
        <v>12</v>
      </c>
      <c r="K13" s="116">
        <f>I13+G13+E13</f>
        <v>2</v>
      </c>
      <c r="L13" s="117">
        <f>SUM(J13:K13)</f>
        <v>14</v>
      </c>
      <c r="M13" s="78"/>
      <c r="N13" s="96"/>
      <c r="P13" s="357" t="s">
        <v>61</v>
      </c>
      <c r="Q13" s="357"/>
      <c r="R13" s="114" t="s">
        <v>57</v>
      </c>
      <c r="S13" s="78"/>
      <c r="T13" s="96"/>
      <c r="V13" s="357" t="s">
        <v>61</v>
      </c>
      <c r="W13" s="357"/>
    </row>
    <row r="14" spans="1:23">
      <c r="A14" s="229"/>
      <c r="B14" s="229"/>
      <c r="C14" s="30" t="s">
        <v>59</v>
      </c>
      <c r="D14" s="31">
        <v>2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116">
        <f t="shared" ref="J14:K22" si="0">H14+F14+D14</f>
        <v>2</v>
      </c>
      <c r="K14" s="116">
        <f t="shared" si="0"/>
        <v>2</v>
      </c>
      <c r="L14" s="117">
        <f t="shared" ref="L14:L22" si="1">SUM(J14:K14)</f>
        <v>4</v>
      </c>
      <c r="M14" s="78"/>
      <c r="P14" s="357"/>
      <c r="Q14" s="357"/>
      <c r="R14" s="114" t="s">
        <v>59</v>
      </c>
      <c r="S14" s="78"/>
      <c r="V14" s="357"/>
      <c r="W14" s="357"/>
    </row>
    <row r="15" spans="1:23">
      <c r="A15" s="229" t="s">
        <v>61</v>
      </c>
      <c r="B15" s="229"/>
      <c r="C15" s="30" t="s">
        <v>57</v>
      </c>
      <c r="D15" s="31">
        <v>1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116">
        <f t="shared" si="0"/>
        <v>1</v>
      </c>
      <c r="K15" s="116">
        <f t="shared" si="0"/>
        <v>0</v>
      </c>
      <c r="L15" s="117">
        <f t="shared" si="1"/>
        <v>1</v>
      </c>
      <c r="M15" s="78"/>
      <c r="P15" s="357" t="s">
        <v>63</v>
      </c>
      <c r="Q15" s="357"/>
      <c r="R15" s="114" t="s">
        <v>57</v>
      </c>
      <c r="S15" s="78"/>
      <c r="V15" s="357" t="s">
        <v>63</v>
      </c>
      <c r="W15" s="357"/>
    </row>
    <row r="16" spans="1:23">
      <c r="A16" s="229"/>
      <c r="B16" s="229"/>
      <c r="C16" s="30" t="s">
        <v>59</v>
      </c>
      <c r="D16" s="31">
        <v>10</v>
      </c>
      <c r="E16" s="31">
        <v>15</v>
      </c>
      <c r="F16" s="31">
        <v>0</v>
      </c>
      <c r="G16" s="31">
        <v>0</v>
      </c>
      <c r="H16" s="31">
        <v>0</v>
      </c>
      <c r="I16" s="31">
        <v>0</v>
      </c>
      <c r="J16" s="116">
        <f t="shared" si="0"/>
        <v>10</v>
      </c>
      <c r="K16" s="116">
        <f t="shared" si="0"/>
        <v>15</v>
      </c>
      <c r="L16" s="117">
        <f t="shared" si="1"/>
        <v>25</v>
      </c>
      <c r="M16" s="78"/>
      <c r="P16" s="357"/>
      <c r="Q16" s="357"/>
      <c r="R16" s="114" t="s">
        <v>59</v>
      </c>
      <c r="S16" s="78"/>
      <c r="V16" s="357"/>
      <c r="W16" s="357"/>
    </row>
    <row r="17" spans="1:23">
      <c r="A17" s="229" t="s">
        <v>63</v>
      </c>
      <c r="B17" s="229"/>
      <c r="C17" s="30" t="s">
        <v>57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116">
        <f t="shared" si="0"/>
        <v>0</v>
      </c>
      <c r="K17" s="116">
        <f t="shared" si="0"/>
        <v>0</v>
      </c>
      <c r="L17" s="117">
        <f t="shared" si="1"/>
        <v>0</v>
      </c>
      <c r="M17" s="78"/>
      <c r="P17" s="357" t="s">
        <v>64</v>
      </c>
      <c r="Q17" s="357"/>
      <c r="R17" s="114" t="s">
        <v>57</v>
      </c>
      <c r="S17" s="78"/>
      <c r="V17" s="357" t="s">
        <v>64</v>
      </c>
      <c r="W17" s="357"/>
    </row>
    <row r="18" spans="1:23">
      <c r="A18" s="229"/>
      <c r="B18" s="229"/>
      <c r="C18" s="30" t="s">
        <v>59</v>
      </c>
      <c r="D18" s="31">
        <v>6</v>
      </c>
      <c r="E18" s="31">
        <v>16</v>
      </c>
      <c r="F18" s="31">
        <v>0</v>
      </c>
      <c r="G18" s="31">
        <v>0</v>
      </c>
      <c r="H18" s="31">
        <v>0</v>
      </c>
      <c r="I18" s="31">
        <v>0</v>
      </c>
      <c r="J18" s="116">
        <f t="shared" si="0"/>
        <v>6</v>
      </c>
      <c r="K18" s="116">
        <f t="shared" si="0"/>
        <v>16</v>
      </c>
      <c r="L18" s="117">
        <f t="shared" si="1"/>
        <v>22</v>
      </c>
      <c r="M18" s="78"/>
      <c r="P18" s="357"/>
      <c r="Q18" s="357"/>
      <c r="R18" s="114" t="s">
        <v>59</v>
      </c>
      <c r="S18" s="78"/>
      <c r="V18" s="357"/>
      <c r="W18" s="357"/>
    </row>
    <row r="19" spans="1:23">
      <c r="A19" s="229" t="s">
        <v>64</v>
      </c>
      <c r="B19" s="229"/>
      <c r="C19" s="30" t="s">
        <v>57</v>
      </c>
      <c r="D19" s="31">
        <v>1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116">
        <f t="shared" si="0"/>
        <v>1</v>
      </c>
      <c r="K19" s="116">
        <f t="shared" si="0"/>
        <v>0</v>
      </c>
      <c r="L19" s="117">
        <f t="shared" si="1"/>
        <v>1</v>
      </c>
      <c r="M19" s="78"/>
      <c r="P19" s="357" t="s">
        <v>65</v>
      </c>
      <c r="Q19" s="357"/>
      <c r="R19" s="114" t="s">
        <v>57</v>
      </c>
      <c r="S19" s="78"/>
      <c r="V19" s="357" t="s">
        <v>65</v>
      </c>
      <c r="W19" s="357"/>
    </row>
    <row r="20" spans="1:23">
      <c r="A20" s="229"/>
      <c r="B20" s="229"/>
      <c r="C20" s="30" t="s">
        <v>59</v>
      </c>
      <c r="D20" s="31">
        <v>15</v>
      </c>
      <c r="E20" s="31">
        <v>18</v>
      </c>
      <c r="F20" s="31">
        <v>0</v>
      </c>
      <c r="G20" s="31">
        <v>0</v>
      </c>
      <c r="H20" s="31">
        <v>0</v>
      </c>
      <c r="I20" s="31">
        <v>0</v>
      </c>
      <c r="J20" s="116">
        <f t="shared" si="0"/>
        <v>15</v>
      </c>
      <c r="K20" s="116">
        <f t="shared" si="0"/>
        <v>18</v>
      </c>
      <c r="L20" s="117">
        <f t="shared" si="1"/>
        <v>33</v>
      </c>
      <c r="P20" s="357"/>
      <c r="Q20" s="357"/>
      <c r="R20" s="114" t="s">
        <v>59</v>
      </c>
      <c r="V20" s="357"/>
      <c r="W20" s="357"/>
    </row>
    <row r="21" spans="1:23">
      <c r="A21" s="229" t="s">
        <v>65</v>
      </c>
      <c r="B21" s="229"/>
      <c r="C21" s="30" t="s">
        <v>57</v>
      </c>
      <c r="D21" s="31">
        <v>2</v>
      </c>
      <c r="E21" s="31">
        <v>4</v>
      </c>
      <c r="F21" s="31">
        <v>0</v>
      </c>
      <c r="G21" s="31">
        <v>0</v>
      </c>
      <c r="H21" s="31">
        <v>2</v>
      </c>
      <c r="I21" s="31">
        <v>1</v>
      </c>
      <c r="J21" s="116">
        <f t="shared" si="0"/>
        <v>4</v>
      </c>
      <c r="K21" s="116">
        <f t="shared" si="0"/>
        <v>5</v>
      </c>
      <c r="L21" s="117">
        <f t="shared" si="1"/>
        <v>9</v>
      </c>
    </row>
    <row r="22" spans="1:23">
      <c r="A22" s="229"/>
      <c r="B22" s="229"/>
      <c r="C22" s="30" t="s">
        <v>59</v>
      </c>
      <c r="D22" s="31">
        <v>22</v>
      </c>
      <c r="E22" s="31">
        <v>27</v>
      </c>
      <c r="F22" s="31">
        <v>0</v>
      </c>
      <c r="G22" s="31">
        <v>0</v>
      </c>
      <c r="H22" s="31">
        <v>0</v>
      </c>
      <c r="I22" s="31">
        <v>0</v>
      </c>
      <c r="J22" s="116">
        <f t="shared" si="0"/>
        <v>22</v>
      </c>
      <c r="K22" s="116">
        <f t="shared" si="0"/>
        <v>27</v>
      </c>
      <c r="L22" s="117">
        <f t="shared" si="1"/>
        <v>49</v>
      </c>
    </row>
    <row r="23" spans="1:23" ht="15" customHeight="1">
      <c r="A23" s="358" t="s">
        <v>66</v>
      </c>
      <c r="B23" s="358"/>
      <c r="C23" s="358"/>
      <c r="D23" s="118">
        <f t="shared" ref="D23:L23" si="2">SUM(D13:D22)</f>
        <v>71</v>
      </c>
      <c r="E23" s="118">
        <f t="shared" si="2"/>
        <v>84</v>
      </c>
      <c r="F23" s="118">
        <f t="shared" si="2"/>
        <v>0</v>
      </c>
      <c r="G23" s="118">
        <f t="shared" si="2"/>
        <v>0</v>
      </c>
      <c r="H23" s="118">
        <f t="shared" si="2"/>
        <v>2</v>
      </c>
      <c r="I23" s="118">
        <f t="shared" si="2"/>
        <v>1</v>
      </c>
      <c r="J23" s="118">
        <f t="shared" si="2"/>
        <v>73</v>
      </c>
      <c r="K23" s="118">
        <f t="shared" si="2"/>
        <v>85</v>
      </c>
      <c r="L23" s="118">
        <f t="shared" si="2"/>
        <v>158</v>
      </c>
    </row>
    <row r="24" spans="1:23" ht="31.5" customHeight="1">
      <c r="A24" s="119"/>
      <c r="B24" s="119"/>
      <c r="C24" s="120"/>
      <c r="D24" s="120"/>
      <c r="E24" s="120"/>
      <c r="F24" s="120"/>
      <c r="G24" s="120"/>
      <c r="H24" s="120"/>
      <c r="I24" s="120"/>
      <c r="J24" s="120"/>
      <c r="K24" s="121"/>
      <c r="L24" s="122"/>
    </row>
    <row r="25" spans="1:23" ht="15.75" customHeight="1">
      <c r="A25" s="123"/>
      <c r="C25" s="120"/>
      <c r="E25" s="120"/>
    </row>
    <row r="26" spans="1:23">
      <c r="A26" s="123"/>
      <c r="B26" s="327" t="s">
        <v>199</v>
      </c>
      <c r="C26" s="327"/>
      <c r="D26" s="327"/>
      <c r="E26" s="327"/>
      <c r="F26" s="327"/>
      <c r="G26" s="137">
        <v>6</v>
      </c>
    </row>
    <row r="27" spans="1:23" ht="30" customHeight="1">
      <c r="A27" s="359" t="s">
        <v>200</v>
      </c>
      <c r="B27" s="359"/>
      <c r="C27" s="359"/>
      <c r="D27" s="355" t="s">
        <v>196</v>
      </c>
      <c r="E27" s="355"/>
      <c r="F27" s="356" t="s">
        <v>197</v>
      </c>
      <c r="G27" s="356"/>
      <c r="H27" s="355" t="s">
        <v>198</v>
      </c>
      <c r="I27" s="355"/>
      <c r="J27" s="355" t="s">
        <v>48</v>
      </c>
      <c r="K27" s="355"/>
      <c r="L27" s="343" t="s">
        <v>49</v>
      </c>
      <c r="P27" t="s">
        <v>201</v>
      </c>
      <c r="V27" t="s">
        <v>201</v>
      </c>
    </row>
    <row r="28" spans="1:23" ht="38.25" customHeight="1">
      <c r="A28" s="359"/>
      <c r="B28" s="359"/>
      <c r="C28" s="359"/>
      <c r="D28" s="115" t="s">
        <v>52</v>
      </c>
      <c r="E28" s="115" t="s">
        <v>53</v>
      </c>
      <c r="F28" s="115" t="s">
        <v>52</v>
      </c>
      <c r="G28" s="115" t="s">
        <v>53</v>
      </c>
      <c r="H28" s="115" t="s">
        <v>52</v>
      </c>
      <c r="I28" s="115" t="s">
        <v>53</v>
      </c>
      <c r="J28" s="115" t="s">
        <v>52</v>
      </c>
      <c r="K28" s="115" t="s">
        <v>53</v>
      </c>
      <c r="L28" s="343"/>
    </row>
    <row r="29" spans="1:23" ht="15.75" customHeight="1">
      <c r="A29" s="229" t="s">
        <v>67</v>
      </c>
      <c r="B29" s="229"/>
      <c r="C29" s="36" t="s">
        <v>68</v>
      </c>
      <c r="D29" s="90">
        <v>17</v>
      </c>
      <c r="E29" s="90">
        <v>5</v>
      </c>
      <c r="F29" s="90">
        <v>5</v>
      </c>
      <c r="G29" s="90">
        <v>23</v>
      </c>
      <c r="H29" s="90">
        <v>0</v>
      </c>
      <c r="I29" s="90">
        <v>0</v>
      </c>
      <c r="J29" s="118">
        <f>H29+F29+D29</f>
        <v>22</v>
      </c>
      <c r="K29" s="118">
        <f>I29+G29+E29</f>
        <v>28</v>
      </c>
      <c r="L29" s="125">
        <f>SUM(J29:K29)</f>
        <v>50</v>
      </c>
    </row>
    <row r="30" spans="1:23" ht="15.75" customHeight="1">
      <c r="A30" s="229"/>
      <c r="B30" s="229"/>
      <c r="C30" s="36" t="s">
        <v>69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118">
        <f t="shared" ref="J30:K36" si="3">H30+F30+D30</f>
        <v>0</v>
      </c>
      <c r="K30" s="118">
        <f t="shared" si="3"/>
        <v>0</v>
      </c>
      <c r="L30" s="125">
        <f t="shared" ref="L30:L36" si="4">SUM(J30:K30)</f>
        <v>0</v>
      </c>
      <c r="O30" t="s">
        <v>201</v>
      </c>
      <c r="U30" t="s">
        <v>201</v>
      </c>
    </row>
    <row r="31" spans="1:23" ht="15.75" customHeight="1">
      <c r="A31" s="250" t="s">
        <v>70</v>
      </c>
      <c r="B31" s="250"/>
      <c r="C31" s="36" t="s">
        <v>68</v>
      </c>
      <c r="D31" s="90">
        <v>1</v>
      </c>
      <c r="E31" s="90">
        <v>0</v>
      </c>
      <c r="F31" s="90">
        <v>1</v>
      </c>
      <c r="G31" s="90">
        <v>4</v>
      </c>
      <c r="H31" s="90">
        <v>0</v>
      </c>
      <c r="I31" s="90">
        <v>0</v>
      </c>
      <c r="J31" s="118">
        <f t="shared" si="3"/>
        <v>2</v>
      </c>
      <c r="K31" s="118">
        <f t="shared" si="3"/>
        <v>4</v>
      </c>
      <c r="L31" s="125">
        <f t="shared" si="4"/>
        <v>6</v>
      </c>
    </row>
    <row r="32" spans="1:23" ht="15.75" customHeight="1">
      <c r="A32" s="250"/>
      <c r="B32" s="250"/>
      <c r="C32" s="36" t="s">
        <v>69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118">
        <f t="shared" si="3"/>
        <v>0</v>
      </c>
      <c r="K32" s="118">
        <f t="shared" si="3"/>
        <v>0</v>
      </c>
      <c r="L32" s="125">
        <f t="shared" si="4"/>
        <v>0</v>
      </c>
    </row>
    <row r="33" spans="1:22" ht="15.75" customHeight="1">
      <c r="A33" s="229" t="s">
        <v>71</v>
      </c>
      <c r="B33" s="229"/>
      <c r="C33" s="36" t="s">
        <v>68</v>
      </c>
      <c r="D33" s="90">
        <v>1</v>
      </c>
      <c r="E33" s="90">
        <v>0</v>
      </c>
      <c r="F33" s="90">
        <v>0</v>
      </c>
      <c r="G33" s="90">
        <v>0</v>
      </c>
      <c r="H33" s="90">
        <v>1</v>
      </c>
      <c r="I33" s="90">
        <v>0</v>
      </c>
      <c r="J33" s="118">
        <f t="shared" si="3"/>
        <v>2</v>
      </c>
      <c r="K33" s="118">
        <f t="shared" si="3"/>
        <v>0</v>
      </c>
      <c r="L33" s="125">
        <f t="shared" si="4"/>
        <v>2</v>
      </c>
    </row>
    <row r="34" spans="1:22" ht="15.75" customHeight="1">
      <c r="A34" s="229"/>
      <c r="B34" s="229"/>
      <c r="C34" s="36" t="s">
        <v>69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118">
        <f t="shared" si="3"/>
        <v>0</v>
      </c>
      <c r="K34" s="118">
        <f t="shared" si="3"/>
        <v>0</v>
      </c>
      <c r="L34" s="125">
        <f t="shared" si="4"/>
        <v>0</v>
      </c>
    </row>
    <row r="35" spans="1:22" ht="18" customHeight="1">
      <c r="A35" s="252" t="s">
        <v>72</v>
      </c>
      <c r="B35" s="252"/>
      <c r="C35" s="36" t="s">
        <v>68</v>
      </c>
      <c r="D35" s="90">
        <v>15</v>
      </c>
      <c r="E35" s="90">
        <v>0</v>
      </c>
      <c r="F35" s="90">
        <v>9</v>
      </c>
      <c r="G35" s="90">
        <v>19</v>
      </c>
      <c r="H35" s="90">
        <v>0</v>
      </c>
      <c r="I35" s="90">
        <v>0</v>
      </c>
      <c r="J35" s="118">
        <f t="shared" si="3"/>
        <v>24</v>
      </c>
      <c r="K35" s="118">
        <f t="shared" si="3"/>
        <v>19</v>
      </c>
      <c r="L35" s="125">
        <f t="shared" si="4"/>
        <v>43</v>
      </c>
    </row>
    <row r="36" spans="1:22" ht="18" customHeight="1">
      <c r="A36" s="252"/>
      <c r="B36" s="252"/>
      <c r="C36" s="36" t="s">
        <v>69</v>
      </c>
      <c r="D36" s="90">
        <v>0</v>
      </c>
      <c r="E36" s="90">
        <v>58</v>
      </c>
      <c r="F36" s="90">
        <v>0</v>
      </c>
      <c r="G36" s="90">
        <v>0</v>
      </c>
      <c r="H36" s="90">
        <v>0</v>
      </c>
      <c r="I36" s="90">
        <v>0</v>
      </c>
      <c r="J36" s="118">
        <f t="shared" si="3"/>
        <v>0</v>
      </c>
      <c r="K36" s="118">
        <f t="shared" si="3"/>
        <v>58</v>
      </c>
      <c r="L36" s="125">
        <f t="shared" si="4"/>
        <v>58</v>
      </c>
    </row>
    <row r="37" spans="1:22">
      <c r="A37" s="361" t="s">
        <v>66</v>
      </c>
      <c r="B37" s="361"/>
      <c r="C37" s="361"/>
      <c r="D37" s="118">
        <f t="shared" ref="D37:L37" si="5">SUM(D29:D36)</f>
        <v>34</v>
      </c>
      <c r="E37" s="118">
        <f t="shared" si="5"/>
        <v>63</v>
      </c>
      <c r="F37" s="118">
        <f t="shared" si="5"/>
        <v>15</v>
      </c>
      <c r="G37" s="118">
        <f t="shared" si="5"/>
        <v>46</v>
      </c>
      <c r="H37" s="118">
        <f t="shared" si="5"/>
        <v>1</v>
      </c>
      <c r="I37" s="118">
        <f t="shared" si="5"/>
        <v>0</v>
      </c>
      <c r="J37" s="118">
        <f t="shared" si="5"/>
        <v>50</v>
      </c>
      <c r="K37" s="118">
        <f t="shared" si="5"/>
        <v>109</v>
      </c>
      <c r="L37" s="118">
        <f t="shared" si="5"/>
        <v>159</v>
      </c>
    </row>
    <row r="38" spans="1:22" ht="15" customHeight="1">
      <c r="A38" s="362" t="s">
        <v>73</v>
      </c>
      <c r="B38" s="362"/>
      <c r="C38" s="362"/>
      <c r="D38" s="118">
        <f t="shared" ref="D38:J38" si="6">D37+D23</f>
        <v>105</v>
      </c>
      <c r="E38" s="118">
        <f t="shared" si="6"/>
        <v>147</v>
      </c>
      <c r="F38" s="118">
        <f t="shared" si="6"/>
        <v>15</v>
      </c>
      <c r="G38" s="118">
        <f t="shared" si="6"/>
        <v>46</v>
      </c>
      <c r="H38" s="118">
        <f t="shared" si="6"/>
        <v>3</v>
      </c>
      <c r="I38" s="118">
        <f t="shared" si="6"/>
        <v>1</v>
      </c>
      <c r="J38" s="118">
        <f t="shared" si="6"/>
        <v>123</v>
      </c>
      <c r="K38" s="118">
        <f>K37+K23</f>
        <v>194</v>
      </c>
      <c r="L38" s="118">
        <f>L37+L23</f>
        <v>317</v>
      </c>
      <c r="M38" s="126">
        <v>40616</v>
      </c>
    </row>
    <row r="39" spans="1:22">
      <c r="A39" s="119"/>
      <c r="B39" s="120"/>
      <c r="C39" s="120"/>
      <c r="D39" s="120"/>
      <c r="E39" s="120"/>
      <c r="F39" s="120"/>
      <c r="G39" s="120"/>
      <c r="H39" s="120"/>
      <c r="I39" s="120"/>
      <c r="J39" s="120"/>
      <c r="K39" s="121"/>
    </row>
    <row r="40" spans="1:22">
      <c r="A40" s="123"/>
      <c r="C40" s="120"/>
      <c r="E40" s="363" t="s">
        <v>202</v>
      </c>
      <c r="F40" s="363"/>
      <c r="G40" s="363"/>
      <c r="H40" s="363"/>
    </row>
    <row r="41" spans="1:22" s="103" customFormat="1" ht="15.75" customHeight="1">
      <c r="A41" s="363" t="s">
        <v>203</v>
      </c>
      <c r="B41" s="363"/>
      <c r="C41" s="363"/>
      <c r="D41" s="138">
        <v>13</v>
      </c>
      <c r="E41" s="119"/>
      <c r="F41" s="119"/>
      <c r="G41" s="119"/>
      <c r="H41" s="119"/>
      <c r="I41" s="119"/>
      <c r="J41" s="127"/>
      <c r="K41" s="127"/>
      <c r="L41" s="128"/>
    </row>
    <row r="42" spans="1:22">
      <c r="A42" s="364" t="s">
        <v>204</v>
      </c>
      <c r="B42" s="364"/>
      <c r="C42" s="364"/>
      <c r="D42" s="365" t="s">
        <v>205</v>
      </c>
      <c r="E42" s="365"/>
      <c r="F42" s="355" t="s">
        <v>206</v>
      </c>
      <c r="G42" s="355"/>
      <c r="H42" s="365" t="s">
        <v>207</v>
      </c>
      <c r="I42" s="365"/>
      <c r="L42" s="130"/>
      <c r="M42" s="83"/>
      <c r="N42" s="83"/>
      <c r="O42" s="83"/>
      <c r="S42" s="83"/>
      <c r="T42" s="83"/>
      <c r="U42" s="83"/>
    </row>
    <row r="43" spans="1:22" ht="33.75" customHeight="1">
      <c r="A43" s="364"/>
      <c r="B43" s="364"/>
      <c r="C43" s="364"/>
      <c r="D43" s="131" t="s">
        <v>208</v>
      </c>
      <c r="E43" s="131" t="s">
        <v>209</v>
      </c>
      <c r="F43" s="131" t="s">
        <v>208</v>
      </c>
      <c r="G43" s="131" t="s">
        <v>209</v>
      </c>
      <c r="H43" s="131" t="s">
        <v>208</v>
      </c>
      <c r="I43" s="131" t="s">
        <v>209</v>
      </c>
      <c r="L43" s="130"/>
      <c r="M43" s="83"/>
      <c r="N43" s="83"/>
      <c r="O43" s="83"/>
      <c r="S43" s="83"/>
      <c r="T43" s="83"/>
      <c r="U43" s="83"/>
    </row>
    <row r="44" spans="1:22" ht="14.25" customHeight="1">
      <c r="A44" s="360" t="s">
        <v>210</v>
      </c>
      <c r="B44" s="360"/>
      <c r="C44" s="360"/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L44" s="130"/>
      <c r="M44" s="83"/>
      <c r="N44" s="83"/>
      <c r="O44" s="83"/>
      <c r="S44" s="83"/>
      <c r="T44" s="83"/>
      <c r="U44" s="83"/>
    </row>
    <row r="45" spans="1:22" ht="14.25" customHeight="1">
      <c r="A45" s="360" t="s">
        <v>211</v>
      </c>
      <c r="B45" s="360"/>
      <c r="C45" s="360"/>
      <c r="D45" s="90">
        <v>12</v>
      </c>
      <c r="E45" s="90">
        <v>85</v>
      </c>
      <c r="F45" s="90">
        <v>36</v>
      </c>
      <c r="G45" s="90">
        <v>154</v>
      </c>
      <c r="H45" s="90">
        <v>36</v>
      </c>
      <c r="I45" s="90">
        <v>250</v>
      </c>
      <c r="L45" s="130"/>
      <c r="M45" s="83"/>
      <c r="N45" s="83"/>
      <c r="O45" s="83"/>
      <c r="S45" s="83"/>
      <c r="T45" s="83"/>
      <c r="U45" s="83"/>
    </row>
    <row r="46" spans="1:22" ht="14.25" customHeight="1">
      <c r="A46" s="360" t="s">
        <v>212</v>
      </c>
      <c r="B46" s="360"/>
      <c r="C46" s="360"/>
      <c r="D46" s="90">
        <v>6</v>
      </c>
      <c r="E46" s="90">
        <v>11</v>
      </c>
      <c r="F46" s="90">
        <v>13</v>
      </c>
      <c r="G46" s="90">
        <v>16</v>
      </c>
      <c r="H46" s="90">
        <v>15</v>
      </c>
      <c r="I46" s="90">
        <v>14</v>
      </c>
      <c r="K46" s="92"/>
      <c r="L46" s="130"/>
      <c r="M46" s="83"/>
      <c r="N46" s="83"/>
      <c r="O46" s="83"/>
      <c r="S46" s="83"/>
      <c r="T46" s="83"/>
      <c r="U46" s="83"/>
    </row>
    <row r="47" spans="1:22" ht="14.25" customHeight="1">
      <c r="A47" s="360" t="s">
        <v>213</v>
      </c>
      <c r="B47" s="360"/>
      <c r="C47" s="360"/>
      <c r="D47" s="90">
        <v>2</v>
      </c>
      <c r="E47" s="90">
        <v>0</v>
      </c>
      <c r="F47" s="90">
        <v>10</v>
      </c>
      <c r="G47" s="90">
        <v>8</v>
      </c>
      <c r="H47" s="90">
        <v>5</v>
      </c>
      <c r="I47" s="90">
        <v>0</v>
      </c>
      <c r="L47" s="130"/>
      <c r="M47" s="83"/>
      <c r="N47" s="83"/>
      <c r="O47" s="83"/>
      <c r="S47" s="83"/>
      <c r="T47" s="83"/>
      <c r="U47" s="83"/>
    </row>
    <row r="48" spans="1:22" ht="14.25" customHeight="1">
      <c r="A48" s="360" t="s">
        <v>214</v>
      </c>
      <c r="B48" s="360"/>
      <c r="C48" s="360"/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L48" s="130"/>
      <c r="M48" s="83"/>
      <c r="N48" s="83"/>
      <c r="O48" s="83"/>
      <c r="P48" t="s">
        <v>201</v>
      </c>
      <c r="S48" s="83"/>
      <c r="T48" s="83"/>
      <c r="U48" s="83"/>
      <c r="V48" t="s">
        <v>201</v>
      </c>
    </row>
    <row r="49" spans="1:21">
      <c r="A49" s="360" t="s">
        <v>215</v>
      </c>
      <c r="B49" s="360"/>
      <c r="C49" s="360"/>
      <c r="D49" s="90">
        <v>1</v>
      </c>
      <c r="E49" s="90">
        <v>10</v>
      </c>
      <c r="F49" s="90">
        <v>0</v>
      </c>
      <c r="G49" s="90">
        <v>0</v>
      </c>
      <c r="H49" s="90">
        <v>1</v>
      </c>
      <c r="I49" s="90">
        <v>5</v>
      </c>
      <c r="L49" s="130"/>
      <c r="M49" s="83"/>
      <c r="N49" s="83"/>
      <c r="O49" s="83"/>
      <c r="S49" s="83"/>
      <c r="T49" s="83"/>
      <c r="U49" s="83"/>
    </row>
    <row r="50" spans="1:21">
      <c r="A50" s="132"/>
      <c r="B50" s="132"/>
      <c r="C50" s="132"/>
      <c r="L50" s="130"/>
      <c r="M50" s="83"/>
      <c r="N50" s="83"/>
      <c r="O50" s="83"/>
      <c r="S50" s="83"/>
      <c r="T50" s="83"/>
      <c r="U50" s="83"/>
    </row>
    <row r="51" spans="1:21">
      <c r="A51" s="132"/>
      <c r="B51" s="132"/>
      <c r="C51" s="132"/>
      <c r="L51" s="130"/>
      <c r="M51" s="83"/>
      <c r="N51" s="83"/>
      <c r="O51" s="83"/>
      <c r="S51" s="83"/>
      <c r="T51" s="83"/>
      <c r="U51" s="83"/>
    </row>
    <row r="52" spans="1:21">
      <c r="A52" s="362" t="s">
        <v>216</v>
      </c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S52" s="83"/>
      <c r="T52" s="83"/>
      <c r="U52" s="83"/>
    </row>
    <row r="53" spans="1:21">
      <c r="A53" s="356" t="s">
        <v>217</v>
      </c>
      <c r="B53" s="367"/>
      <c r="C53" s="367"/>
      <c r="D53" s="368" t="s">
        <v>218</v>
      </c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S53" s="83"/>
      <c r="T53" s="83"/>
      <c r="U53" s="83"/>
    </row>
    <row r="54" spans="1:21" s="83" customFormat="1" ht="11.25">
      <c r="A54" s="367"/>
      <c r="B54" s="367"/>
      <c r="C54" s="367"/>
      <c r="D54" s="355" t="s">
        <v>219</v>
      </c>
      <c r="E54" s="355"/>
      <c r="F54" s="355" t="s">
        <v>220</v>
      </c>
      <c r="G54" s="355"/>
      <c r="H54" s="370" t="s">
        <v>221</v>
      </c>
      <c r="I54" s="371"/>
      <c r="J54" s="371"/>
      <c r="K54" s="371"/>
      <c r="L54" s="371"/>
      <c r="M54" s="371"/>
      <c r="N54" s="370" t="s">
        <v>222</v>
      </c>
      <c r="O54" s="371"/>
    </row>
    <row r="55" spans="1:21" s="83" customFormat="1" ht="12">
      <c r="A55" s="367"/>
      <c r="B55" s="367"/>
      <c r="C55" s="367"/>
      <c r="D55" s="369"/>
      <c r="E55" s="369"/>
      <c r="F55" s="355"/>
      <c r="G55" s="355"/>
      <c r="H55" s="365" t="s">
        <v>223</v>
      </c>
      <c r="I55" s="372"/>
      <c r="J55" s="365" t="s">
        <v>224</v>
      </c>
      <c r="K55" s="372"/>
      <c r="L55" s="370" t="s">
        <v>225</v>
      </c>
      <c r="M55" s="370"/>
      <c r="N55" s="371"/>
      <c r="O55" s="371"/>
    </row>
    <row r="56" spans="1:21">
      <c r="A56" s="373" t="s">
        <v>106</v>
      </c>
      <c r="B56" s="374"/>
      <c r="C56" s="374"/>
      <c r="D56" s="129" t="s">
        <v>107</v>
      </c>
      <c r="E56" s="129" t="s">
        <v>108</v>
      </c>
      <c r="F56" s="129" t="s">
        <v>107</v>
      </c>
      <c r="G56" s="129" t="s">
        <v>108</v>
      </c>
      <c r="H56" s="129" t="s">
        <v>107</v>
      </c>
      <c r="I56" s="129" t="s">
        <v>108</v>
      </c>
      <c r="J56" s="129" t="s">
        <v>107</v>
      </c>
      <c r="K56" s="129" t="s">
        <v>108</v>
      </c>
      <c r="L56" s="134" t="s">
        <v>107</v>
      </c>
      <c r="M56" s="133" t="s">
        <v>108</v>
      </c>
      <c r="N56" s="133" t="s">
        <v>107</v>
      </c>
      <c r="O56" s="133" t="s">
        <v>108</v>
      </c>
      <c r="S56" s="83"/>
      <c r="T56" s="83"/>
      <c r="U56" s="83"/>
    </row>
    <row r="57" spans="1:21">
      <c r="A57" s="375" t="s">
        <v>226</v>
      </c>
      <c r="B57" s="375"/>
      <c r="C57" s="375"/>
      <c r="D57" s="90">
        <v>3</v>
      </c>
      <c r="E57" s="90">
        <v>2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S57" s="83"/>
      <c r="T57" s="83"/>
      <c r="U57" s="83"/>
    </row>
    <row r="58" spans="1:21">
      <c r="A58" s="375" t="s">
        <v>227</v>
      </c>
      <c r="B58" s="375"/>
      <c r="C58" s="375"/>
      <c r="D58" s="90">
        <v>4</v>
      </c>
      <c r="E58" s="90">
        <v>3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1</v>
      </c>
      <c r="O58" s="90">
        <v>1</v>
      </c>
      <c r="S58" s="83"/>
      <c r="T58" s="83"/>
      <c r="U58" s="83"/>
    </row>
    <row r="59" spans="1:21">
      <c r="A59" s="375" t="s">
        <v>228</v>
      </c>
      <c r="B59" s="375"/>
      <c r="C59" s="375"/>
      <c r="D59" s="90">
        <v>12</v>
      </c>
      <c r="E59" s="90">
        <v>10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S59" s="83"/>
      <c r="T59" s="83"/>
      <c r="U59" s="83"/>
    </row>
    <row r="60" spans="1:21">
      <c r="A60" s="376" t="s">
        <v>48</v>
      </c>
      <c r="B60" s="376"/>
      <c r="C60" s="376"/>
      <c r="D60" s="118">
        <f>SUM(D57:D59)</f>
        <v>19</v>
      </c>
      <c r="E60" s="118">
        <f t="shared" ref="E60:O60" si="7">SUM(E57:E59)</f>
        <v>15</v>
      </c>
      <c r="F60" s="118">
        <f t="shared" si="7"/>
        <v>0</v>
      </c>
      <c r="G60" s="118">
        <f t="shared" si="7"/>
        <v>0</v>
      </c>
      <c r="H60" s="118">
        <f t="shared" si="7"/>
        <v>0</v>
      </c>
      <c r="I60" s="118">
        <f t="shared" si="7"/>
        <v>0</v>
      </c>
      <c r="J60" s="118">
        <f t="shared" si="7"/>
        <v>0</v>
      </c>
      <c r="K60" s="118">
        <f t="shared" si="7"/>
        <v>0</v>
      </c>
      <c r="L60" s="118">
        <f t="shared" si="7"/>
        <v>0</v>
      </c>
      <c r="M60" s="118">
        <f t="shared" si="7"/>
        <v>0</v>
      </c>
      <c r="N60" s="118">
        <f t="shared" si="7"/>
        <v>1</v>
      </c>
      <c r="O60" s="118">
        <f t="shared" si="7"/>
        <v>1</v>
      </c>
      <c r="S60" s="83"/>
      <c r="T60" s="83"/>
      <c r="U60" s="83"/>
    </row>
    <row r="61" spans="1:21">
      <c r="S61" s="83"/>
      <c r="T61" s="83"/>
      <c r="U61" s="83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</sheetData>
  <mergeCells count="74">
    <mergeCell ref="A56:C56"/>
    <mergeCell ref="A57:C57"/>
    <mergeCell ref="A58:C58"/>
    <mergeCell ref="A59:C59"/>
    <mergeCell ref="A60:C60"/>
    <mergeCell ref="A52:O52"/>
    <mergeCell ref="A53:C55"/>
    <mergeCell ref="D53:O53"/>
    <mergeCell ref="D54:E55"/>
    <mergeCell ref="F54:G55"/>
    <mergeCell ref="H54:M54"/>
    <mergeCell ref="N54:O55"/>
    <mergeCell ref="H55:I55"/>
    <mergeCell ref="J55:K55"/>
    <mergeCell ref="L55:M55"/>
    <mergeCell ref="A49:C49"/>
    <mergeCell ref="A35:B36"/>
    <mergeCell ref="A37:C37"/>
    <mergeCell ref="A38:C38"/>
    <mergeCell ref="E40:H40"/>
    <mergeCell ref="A41:C41"/>
    <mergeCell ref="A42:C43"/>
    <mergeCell ref="D42:E42"/>
    <mergeCell ref="F42:G42"/>
    <mergeCell ref="H42:I42"/>
    <mergeCell ref="A44:C44"/>
    <mergeCell ref="A45:C45"/>
    <mergeCell ref="A46:C46"/>
    <mergeCell ref="A47:C47"/>
    <mergeCell ref="A48:C48"/>
    <mergeCell ref="H27:I27"/>
    <mergeCell ref="J27:K27"/>
    <mergeCell ref="L27:L28"/>
    <mergeCell ref="A29:B30"/>
    <mergeCell ref="A31:B32"/>
    <mergeCell ref="A33:B34"/>
    <mergeCell ref="A21:B22"/>
    <mergeCell ref="A23:C23"/>
    <mergeCell ref="B26:F26"/>
    <mergeCell ref="A27:C28"/>
    <mergeCell ref="D27:E27"/>
    <mergeCell ref="F27:G27"/>
    <mergeCell ref="A17:B18"/>
    <mergeCell ref="P17:Q18"/>
    <mergeCell ref="V17:W18"/>
    <mergeCell ref="A19:B20"/>
    <mergeCell ref="P19:Q20"/>
    <mergeCell ref="V19:W20"/>
    <mergeCell ref="A13:B14"/>
    <mergeCell ref="P13:Q14"/>
    <mergeCell ref="V13:W14"/>
    <mergeCell ref="A15:B16"/>
    <mergeCell ref="P15:Q16"/>
    <mergeCell ref="V15:W16"/>
    <mergeCell ref="L11:L12"/>
    <mergeCell ref="C7:D7"/>
    <mergeCell ref="E7:H7"/>
    <mergeCell ref="K7:L7"/>
    <mergeCell ref="A8:D8"/>
    <mergeCell ref="B9:D9"/>
    <mergeCell ref="E9:H9"/>
    <mergeCell ref="A11:C12"/>
    <mergeCell ref="D11:E11"/>
    <mergeCell ref="F11:G11"/>
    <mergeCell ref="H11:I11"/>
    <mergeCell ref="J11:K11"/>
    <mergeCell ref="E6:H6"/>
    <mergeCell ref="K6:L6"/>
    <mergeCell ref="D2:J2"/>
    <mergeCell ref="D3:J3"/>
    <mergeCell ref="A4:B6"/>
    <mergeCell ref="D4:J4"/>
    <mergeCell ref="E5:I5"/>
    <mergeCell ref="K5:L5"/>
  </mergeCells>
  <dataValidations count="1">
    <dataValidation type="whole" allowBlank="1" showInputMessage="1" showErrorMessage="1" sqref="K5:L5 D40:D41 G26 D44:I49 D13:I22 D29:I36 D57:O59" xr:uid="{F929D051-C1C0-410C-AE71-33F4B429BCC6}">
      <formula1>0</formula1>
      <formula2>999999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CF99-C1D0-4DDE-8837-A765D2F5F316}">
  <sheetPr codeName="Hoja12"/>
  <dimension ref="A1:V73"/>
  <sheetViews>
    <sheetView workbookViewId="0">
      <selection activeCell="L16" sqref="L16"/>
    </sheetView>
  </sheetViews>
  <sheetFormatPr baseColWidth="10" defaultColWidth="11.42578125" defaultRowHeight="15"/>
  <cols>
    <col min="1" max="1" width="3.5703125" customWidth="1"/>
    <col min="2" max="2" width="5.28515625" customWidth="1"/>
    <col min="3" max="3" width="8" customWidth="1"/>
    <col min="5" max="5" width="8.28515625" customWidth="1"/>
    <col min="6" max="6" width="8.85546875" customWidth="1"/>
    <col min="7" max="7" width="10.28515625" customWidth="1"/>
    <col min="8" max="9" width="8.85546875" customWidth="1"/>
    <col min="10" max="10" width="7.85546875" customWidth="1"/>
    <col min="11" max="11" width="8.42578125" customWidth="1"/>
    <col min="12" max="12" width="8.5703125" customWidth="1"/>
    <col min="13" max="13" width="7.140625" customWidth="1"/>
    <col min="14" max="15" width="8.28515625" customWidth="1"/>
    <col min="17" max="17" width="14.85546875" customWidth="1"/>
    <col min="19" max="19" width="4.42578125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162" t="s">
        <v>0</v>
      </c>
      <c r="R2" s="163"/>
    </row>
    <row r="3" spans="1:22" ht="26.25">
      <c r="A3" s="2"/>
      <c r="B3" s="3"/>
      <c r="C3" s="3"/>
      <c r="D3" s="3"/>
      <c r="E3" s="3"/>
      <c r="F3" s="140" t="s">
        <v>232</v>
      </c>
      <c r="G3" s="3"/>
      <c r="H3" s="140"/>
      <c r="I3" s="3"/>
      <c r="J3" s="3"/>
      <c r="K3" s="3"/>
      <c r="L3" s="3"/>
      <c r="M3" s="3"/>
      <c r="N3" s="1"/>
      <c r="O3" s="1"/>
    </row>
    <row r="4" spans="1:22">
      <c r="A4" s="2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"/>
      <c r="O4" s="1"/>
      <c r="V4" s="4"/>
    </row>
    <row r="5" spans="1:22" ht="17.25" customHeight="1" thickBot="1">
      <c r="A5" s="2"/>
      <c r="B5" s="165" t="s">
        <v>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"/>
      <c r="O5" s="1"/>
    </row>
    <row r="6" spans="1:22" ht="20.25" customHeight="1" thickBot="1">
      <c r="A6" s="1"/>
      <c r="B6" s="5"/>
      <c r="C6" s="5"/>
      <c r="D6" s="6" t="s">
        <v>2</v>
      </c>
      <c r="E6" s="166" t="s">
        <v>230</v>
      </c>
      <c r="F6" s="167"/>
      <c r="G6" s="167"/>
      <c r="H6" s="167"/>
      <c r="I6" s="7"/>
      <c r="J6" s="7"/>
      <c r="K6" s="8" t="s">
        <v>3</v>
      </c>
      <c r="L6" s="168"/>
      <c r="M6" s="169"/>
      <c r="N6" s="1"/>
      <c r="O6" s="1"/>
      <c r="P6" s="170" t="s">
        <v>4</v>
      </c>
      <c r="Q6" s="171"/>
      <c r="R6" s="172"/>
      <c r="S6" s="9"/>
      <c r="T6" s="176" t="s">
        <v>5</v>
      </c>
      <c r="U6" s="177"/>
      <c r="V6" s="178"/>
    </row>
    <row r="7" spans="1:22" ht="15" customHeight="1" thickBot="1">
      <c r="A7" s="179" t="s">
        <v>6</v>
      </c>
      <c r="B7" s="180"/>
      <c r="C7" s="5"/>
      <c r="D7" s="1"/>
      <c r="E7" s="1"/>
      <c r="F7" s="1"/>
      <c r="G7" s="1"/>
      <c r="H7" s="1"/>
      <c r="I7" s="1"/>
      <c r="J7" s="1"/>
      <c r="K7" s="8" t="s">
        <v>7</v>
      </c>
      <c r="L7" s="185"/>
      <c r="M7" s="169"/>
      <c r="N7" s="1"/>
      <c r="O7" s="1"/>
      <c r="P7" s="173"/>
      <c r="Q7" s="174"/>
      <c r="R7" s="175"/>
      <c r="S7" s="9"/>
      <c r="T7" s="186" t="s">
        <v>8</v>
      </c>
      <c r="U7" s="187"/>
      <c r="V7" s="12"/>
    </row>
    <row r="8" spans="1:22" ht="15" customHeight="1" thickBot="1">
      <c r="A8" s="181"/>
      <c r="B8" s="182"/>
      <c r="C8" s="5"/>
      <c r="D8" s="188" t="s">
        <v>9</v>
      </c>
      <c r="E8" s="188"/>
      <c r="F8" s="189"/>
      <c r="G8" s="189"/>
      <c r="H8" s="189"/>
      <c r="I8" s="189"/>
      <c r="J8" s="1"/>
      <c r="K8" s="8" t="s">
        <v>10</v>
      </c>
      <c r="L8" s="1"/>
      <c r="M8" s="1"/>
      <c r="N8" s="1"/>
      <c r="O8" s="1"/>
      <c r="P8" s="10" t="s">
        <v>11</v>
      </c>
      <c r="Q8" s="11"/>
      <c r="R8" s="13"/>
      <c r="S8" s="9"/>
      <c r="T8" s="190" t="s">
        <v>12</v>
      </c>
      <c r="U8" s="191"/>
      <c r="V8" s="13"/>
    </row>
    <row r="9" spans="1:22" ht="15.75" customHeight="1" thickBot="1">
      <c r="A9" s="183"/>
      <c r="B9" s="184"/>
      <c r="C9" s="5"/>
      <c r="D9" s="16"/>
      <c r="E9" s="192"/>
      <c r="F9" s="193"/>
      <c r="G9" s="193"/>
      <c r="H9" s="193"/>
      <c r="I9" s="194"/>
      <c r="J9" s="1"/>
      <c r="K9" s="1"/>
      <c r="L9" s="1"/>
      <c r="M9" s="1"/>
      <c r="N9" s="1"/>
      <c r="O9" s="1"/>
      <c r="P9" s="190" t="s">
        <v>13</v>
      </c>
      <c r="Q9" s="191"/>
      <c r="R9" s="13"/>
      <c r="S9" s="9"/>
      <c r="T9" s="14" t="s">
        <v>14</v>
      </c>
      <c r="U9" s="15"/>
      <c r="V9" s="13"/>
    </row>
    <row r="10" spans="1:22" ht="15.75" thickBot="1">
      <c r="A10" s="1"/>
      <c r="B10" s="201" t="s">
        <v>15</v>
      </c>
      <c r="C10" s="201"/>
      <c r="D10" s="201"/>
      <c r="E10" s="201"/>
      <c r="F10" s="201"/>
      <c r="G10" s="201"/>
      <c r="H10" s="201"/>
      <c r="I10" s="201"/>
      <c r="J10" s="201"/>
      <c r="K10" s="1"/>
      <c r="L10" s="1"/>
      <c r="M10" s="1"/>
      <c r="N10" s="1"/>
      <c r="O10" s="1"/>
      <c r="P10" s="190" t="s">
        <v>16</v>
      </c>
      <c r="Q10" s="191"/>
      <c r="R10" s="13"/>
      <c r="S10" s="9"/>
      <c r="T10" s="190" t="s">
        <v>17</v>
      </c>
      <c r="U10" s="191"/>
      <c r="V10" s="13"/>
    </row>
    <row r="11" spans="1:22" ht="15.75" thickBot="1">
      <c r="B11" s="202" t="s">
        <v>18</v>
      </c>
      <c r="C11" s="203"/>
      <c r="D11" s="203"/>
      <c r="E11" s="204" t="s">
        <v>19</v>
      </c>
      <c r="F11" s="205"/>
      <c r="G11" s="204" t="s">
        <v>20</v>
      </c>
      <c r="H11" s="205"/>
      <c r="I11" s="206" t="s">
        <v>21</v>
      </c>
      <c r="J11" s="207"/>
      <c r="P11" s="190" t="s">
        <v>22</v>
      </c>
      <c r="Q11" s="191"/>
      <c r="R11" s="17"/>
      <c r="S11" s="9"/>
      <c r="T11" s="190" t="s">
        <v>23</v>
      </c>
      <c r="U11" s="191"/>
      <c r="V11" s="13"/>
    </row>
    <row r="12" spans="1:22">
      <c r="B12" s="195" t="s">
        <v>24</v>
      </c>
      <c r="C12" s="196"/>
      <c r="D12" s="196"/>
      <c r="E12" s="143"/>
      <c r="F12" s="144"/>
      <c r="G12" s="143"/>
      <c r="H12" s="144"/>
      <c r="I12" s="199">
        <f t="shared" ref="I12:I18" si="0">SUM(E12:H12)</f>
        <v>0</v>
      </c>
      <c r="J12" s="200"/>
      <c r="K12" s="18">
        <v>62880</v>
      </c>
      <c r="P12" s="190" t="s">
        <v>25</v>
      </c>
      <c r="Q12" s="191"/>
      <c r="R12" s="13"/>
      <c r="S12" s="9"/>
      <c r="T12" s="190" t="s">
        <v>26</v>
      </c>
      <c r="U12" s="191"/>
      <c r="V12" s="13"/>
    </row>
    <row r="13" spans="1:22">
      <c r="B13" s="208" t="s">
        <v>27</v>
      </c>
      <c r="C13" s="209"/>
      <c r="D13" s="209"/>
      <c r="E13" s="141"/>
      <c r="F13" s="142"/>
      <c r="G13" s="141"/>
      <c r="H13" s="142"/>
      <c r="I13" s="212">
        <f t="shared" si="0"/>
        <v>0</v>
      </c>
      <c r="J13" s="213"/>
      <c r="L13" s="96"/>
      <c r="P13" s="14" t="s">
        <v>28</v>
      </c>
      <c r="Q13" s="15"/>
      <c r="R13" s="13"/>
      <c r="S13" s="9"/>
      <c r="T13" s="190" t="s">
        <v>29</v>
      </c>
      <c r="U13" s="191"/>
      <c r="V13" s="13"/>
    </row>
    <row r="14" spans="1:22">
      <c r="B14" s="208" t="s">
        <v>30</v>
      </c>
      <c r="C14" s="209"/>
      <c r="D14" s="209"/>
      <c r="E14" s="141"/>
      <c r="F14" s="142"/>
      <c r="G14" s="141"/>
      <c r="H14" s="142"/>
      <c r="I14" s="212">
        <f t="shared" si="0"/>
        <v>0</v>
      </c>
      <c r="J14" s="213"/>
      <c r="P14" s="190" t="s">
        <v>31</v>
      </c>
      <c r="Q14" s="191"/>
      <c r="R14" s="13"/>
      <c r="S14" s="9"/>
      <c r="T14" s="190" t="s">
        <v>32</v>
      </c>
      <c r="U14" s="191"/>
      <c r="V14" s="13"/>
    </row>
    <row r="15" spans="1:22">
      <c r="B15" s="208" t="s">
        <v>33</v>
      </c>
      <c r="C15" s="209"/>
      <c r="D15" s="209"/>
      <c r="E15" s="141"/>
      <c r="F15" s="142"/>
      <c r="G15" s="141"/>
      <c r="H15" s="142"/>
      <c r="I15" s="212">
        <f t="shared" si="0"/>
        <v>0</v>
      </c>
      <c r="J15" s="213"/>
      <c r="L15" s="96"/>
      <c r="P15" s="190" t="s">
        <v>34</v>
      </c>
      <c r="Q15" s="191"/>
      <c r="R15" s="13"/>
      <c r="S15" s="9"/>
      <c r="T15" s="190" t="s">
        <v>35</v>
      </c>
      <c r="U15" s="191"/>
      <c r="V15" s="12"/>
    </row>
    <row r="16" spans="1:22">
      <c r="B16" s="208" t="s">
        <v>36</v>
      </c>
      <c r="C16" s="209"/>
      <c r="D16" s="209"/>
      <c r="E16" s="141"/>
      <c r="F16" s="142"/>
      <c r="G16" s="141"/>
      <c r="H16" s="142"/>
      <c r="I16" s="212">
        <f t="shared" si="0"/>
        <v>0</v>
      </c>
      <c r="J16" s="213"/>
      <c r="P16" s="190" t="s">
        <v>37</v>
      </c>
      <c r="Q16" s="191"/>
      <c r="R16" s="13"/>
      <c r="S16" s="9"/>
      <c r="T16" s="190" t="s">
        <v>38</v>
      </c>
      <c r="U16" s="191"/>
      <c r="V16" s="13"/>
    </row>
    <row r="17" spans="2:22">
      <c r="B17" s="208" t="s">
        <v>39</v>
      </c>
      <c r="C17" s="209"/>
      <c r="D17" s="209"/>
      <c r="E17" s="141"/>
      <c r="F17" s="142"/>
      <c r="G17" s="141"/>
      <c r="H17" s="142"/>
      <c r="I17" s="212">
        <f t="shared" si="0"/>
        <v>0</v>
      </c>
      <c r="J17" s="213"/>
      <c r="P17" s="190" t="s">
        <v>40</v>
      </c>
      <c r="Q17" s="191"/>
      <c r="R17" s="13"/>
      <c r="S17" s="9"/>
      <c r="T17" s="19"/>
      <c r="U17" s="20"/>
      <c r="V17" s="21"/>
    </row>
    <row r="18" spans="2:22">
      <c r="B18" s="223" t="s">
        <v>41</v>
      </c>
      <c r="C18" s="224"/>
      <c r="D18" s="224"/>
      <c r="E18" s="141"/>
      <c r="F18" s="142"/>
      <c r="G18" s="141"/>
      <c r="H18" s="142"/>
      <c r="I18" s="212">
        <f t="shared" si="0"/>
        <v>0</v>
      </c>
      <c r="J18" s="213"/>
      <c r="P18" s="190" t="s">
        <v>42</v>
      </c>
      <c r="Q18" s="191"/>
      <c r="R18" s="13"/>
      <c r="S18" s="9"/>
      <c r="T18" s="15"/>
      <c r="U18" s="15"/>
      <c r="V18" s="9"/>
    </row>
    <row r="19" spans="2:22" ht="15.75" thickBot="1">
      <c r="B19" s="214" t="s">
        <v>21</v>
      </c>
      <c r="C19" s="215"/>
      <c r="D19" s="216"/>
      <c r="E19" s="217">
        <f>SUM(E12:F18)</f>
        <v>0</v>
      </c>
      <c r="F19" s="218"/>
      <c r="G19" s="217">
        <f>SUM(G12:H18)</f>
        <v>0</v>
      </c>
      <c r="H19" s="218"/>
      <c r="I19" s="217">
        <f>SUM(I12:J18)</f>
        <v>0</v>
      </c>
      <c r="J19" s="219"/>
      <c r="P19" s="220" t="s">
        <v>43</v>
      </c>
      <c r="Q19" s="221"/>
      <c r="R19" s="13"/>
      <c r="S19" s="9"/>
      <c r="T19" s="15"/>
      <c r="U19" s="15"/>
      <c r="V19" s="9"/>
    </row>
    <row r="20" spans="2:22">
      <c r="P20" s="15"/>
      <c r="Q20" s="15"/>
      <c r="R20" s="22"/>
      <c r="S20" s="9"/>
      <c r="T20" s="15"/>
      <c r="U20" s="15"/>
      <c r="V20" s="9"/>
    </row>
    <row r="21" spans="2:22" ht="16.5" thickBot="1">
      <c r="B21" s="222" t="s">
        <v>44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P21" s="15"/>
      <c r="Q21" s="15"/>
      <c r="R21" s="9"/>
      <c r="S21" s="9"/>
      <c r="T21" s="15"/>
      <c r="U21" s="15"/>
      <c r="V21" s="9"/>
    </row>
    <row r="22" spans="2:22" ht="21.75" customHeight="1">
      <c r="B22" s="233" t="s">
        <v>45</v>
      </c>
      <c r="C22" s="234"/>
      <c r="D22" s="235"/>
      <c r="E22" s="239" t="s">
        <v>46</v>
      </c>
      <c r="F22" s="240"/>
      <c r="G22" s="240"/>
      <c r="H22" s="239" t="s">
        <v>47</v>
      </c>
      <c r="I22" s="240"/>
      <c r="J22" s="241"/>
      <c r="K22" s="239" t="s">
        <v>48</v>
      </c>
      <c r="L22" s="241"/>
      <c r="M22" s="242" t="s">
        <v>49</v>
      </c>
      <c r="P22" s="244" t="s">
        <v>50</v>
      </c>
      <c r="Q22" s="245"/>
      <c r="R22" s="245"/>
      <c r="S22" s="9"/>
      <c r="T22" s="225" t="s">
        <v>51</v>
      </c>
      <c r="U22" s="225"/>
      <c r="V22" s="225"/>
    </row>
    <row r="23" spans="2:22" s="25" customFormat="1" ht="34.5" thickBot="1">
      <c r="B23" s="236"/>
      <c r="C23" s="237"/>
      <c r="D23" s="238"/>
      <c r="E23" s="23" t="s">
        <v>52</v>
      </c>
      <c r="F23" s="23" t="s">
        <v>53</v>
      </c>
      <c r="G23" s="23" t="s">
        <v>54</v>
      </c>
      <c r="H23" s="23" t="s">
        <v>52</v>
      </c>
      <c r="I23" s="23" t="s">
        <v>53</v>
      </c>
      <c r="J23" s="23" t="s">
        <v>54</v>
      </c>
      <c r="K23" s="23" t="s">
        <v>52</v>
      </c>
      <c r="L23" s="24" t="s">
        <v>53</v>
      </c>
      <c r="M23" s="243"/>
      <c r="P23" s="245"/>
      <c r="Q23" s="245"/>
      <c r="R23" s="245"/>
      <c r="S23" s="9"/>
      <c r="T23" s="186" t="s">
        <v>55</v>
      </c>
      <c r="U23" s="187"/>
      <c r="V23" s="13"/>
    </row>
    <row r="24" spans="2:22" ht="15.75" thickBot="1">
      <c r="B24" s="226" t="s">
        <v>56</v>
      </c>
      <c r="C24" s="227"/>
      <c r="D24" s="26" t="s">
        <v>57</v>
      </c>
      <c r="E24" s="27"/>
      <c r="F24" s="27"/>
      <c r="G24" s="28">
        <f>F24+E24</f>
        <v>0</v>
      </c>
      <c r="H24" s="27"/>
      <c r="I24" s="27"/>
      <c r="J24" s="28">
        <f>I24+H24</f>
        <v>0</v>
      </c>
      <c r="K24" s="28">
        <f>H24+E24</f>
        <v>0</v>
      </c>
      <c r="L24" s="28">
        <f>I24+F24</f>
        <v>0</v>
      </c>
      <c r="M24" s="29">
        <f>J24+G24</f>
        <v>0</v>
      </c>
      <c r="P24" s="230">
        <v>0</v>
      </c>
      <c r="Q24" s="231"/>
      <c r="R24" s="232"/>
      <c r="S24" s="9"/>
      <c r="T24" s="190" t="s">
        <v>58</v>
      </c>
      <c r="U24" s="191"/>
      <c r="V24" s="13"/>
    </row>
    <row r="25" spans="2:22">
      <c r="B25" s="228"/>
      <c r="C25" s="229"/>
      <c r="D25" s="30" t="s">
        <v>59</v>
      </c>
      <c r="E25" s="31"/>
      <c r="F25" s="31"/>
      <c r="G25" s="32">
        <f>F25+E25</f>
        <v>0</v>
      </c>
      <c r="H25" s="31"/>
      <c r="I25" s="31"/>
      <c r="J25" s="32">
        <f>I25+H25</f>
        <v>0</v>
      </c>
      <c r="K25" s="28">
        <f t="shared" ref="K25:M42" si="1">H25+E25</f>
        <v>0</v>
      </c>
      <c r="L25" s="28">
        <f t="shared" si="1"/>
        <v>0</v>
      </c>
      <c r="M25" s="29">
        <f t="shared" si="1"/>
        <v>0</v>
      </c>
      <c r="P25" s="33"/>
      <c r="Q25" s="33"/>
      <c r="R25" s="33"/>
      <c r="S25" s="9"/>
      <c r="T25" s="190" t="s">
        <v>60</v>
      </c>
      <c r="U25" s="191"/>
      <c r="V25" s="13"/>
    </row>
    <row r="26" spans="2:22">
      <c r="B26" s="228" t="s">
        <v>61</v>
      </c>
      <c r="C26" s="229"/>
      <c r="D26" s="30" t="s">
        <v>57</v>
      </c>
      <c r="E26" s="31"/>
      <c r="F26" s="31"/>
      <c r="G26" s="32">
        <f t="shared" ref="G26:G42" si="2">F26+E26</f>
        <v>0</v>
      </c>
      <c r="H26" s="31"/>
      <c r="I26" s="31"/>
      <c r="J26" s="32">
        <f t="shared" ref="J26:J42" si="3">I26+H26</f>
        <v>0</v>
      </c>
      <c r="K26" s="28">
        <f t="shared" si="1"/>
        <v>0</v>
      </c>
      <c r="L26" s="28">
        <f t="shared" si="1"/>
        <v>0</v>
      </c>
      <c r="M26" s="29">
        <f t="shared" si="1"/>
        <v>0</v>
      </c>
      <c r="P26" s="33"/>
      <c r="Q26" s="33"/>
      <c r="R26" s="33"/>
      <c r="S26" s="9"/>
      <c r="T26" s="190" t="s">
        <v>62</v>
      </c>
      <c r="U26" s="191"/>
      <c r="V26" s="13"/>
    </row>
    <row r="27" spans="2:22">
      <c r="B27" s="228"/>
      <c r="C27" s="229"/>
      <c r="D27" s="30" t="s">
        <v>59</v>
      </c>
      <c r="E27" s="31"/>
      <c r="F27" s="31"/>
      <c r="G27" s="32">
        <f t="shared" si="2"/>
        <v>0</v>
      </c>
      <c r="H27" s="31"/>
      <c r="I27" s="31"/>
      <c r="J27" s="32">
        <f t="shared" si="3"/>
        <v>0</v>
      </c>
      <c r="K27" s="28">
        <f t="shared" si="1"/>
        <v>0</v>
      </c>
      <c r="L27" s="28">
        <f t="shared" si="1"/>
        <v>0</v>
      </c>
      <c r="M27" s="29">
        <f t="shared" si="1"/>
        <v>0</v>
      </c>
      <c r="P27" s="33"/>
      <c r="Q27" s="33"/>
      <c r="R27" s="33"/>
      <c r="S27" s="9"/>
      <c r="T27" s="220" t="s">
        <v>38</v>
      </c>
      <c r="U27" s="221"/>
      <c r="V27" s="13"/>
    </row>
    <row r="28" spans="2:22">
      <c r="B28" s="228" t="s">
        <v>63</v>
      </c>
      <c r="C28" s="229"/>
      <c r="D28" s="30" t="s">
        <v>57</v>
      </c>
      <c r="E28" s="31"/>
      <c r="F28" s="31"/>
      <c r="G28" s="32">
        <f t="shared" si="2"/>
        <v>0</v>
      </c>
      <c r="H28" s="31"/>
      <c r="I28" s="31"/>
      <c r="J28" s="32">
        <f t="shared" si="3"/>
        <v>0</v>
      </c>
      <c r="K28" s="28">
        <f t="shared" si="1"/>
        <v>0</v>
      </c>
      <c r="L28" s="28">
        <f t="shared" si="1"/>
        <v>0</v>
      </c>
      <c r="M28" s="29">
        <f t="shared" si="1"/>
        <v>0</v>
      </c>
      <c r="P28" s="33"/>
      <c r="R28" s="33"/>
      <c r="S28" s="9"/>
      <c r="T28" s="9"/>
      <c r="U28" s="9"/>
      <c r="V28" s="9"/>
    </row>
    <row r="29" spans="2:22">
      <c r="B29" s="228"/>
      <c r="C29" s="229"/>
      <c r="D29" s="30" t="s">
        <v>59</v>
      </c>
      <c r="E29" s="31"/>
      <c r="F29" s="31"/>
      <c r="G29" s="32">
        <f t="shared" si="2"/>
        <v>0</v>
      </c>
      <c r="H29" s="31"/>
      <c r="I29" s="31"/>
      <c r="J29" s="32">
        <f t="shared" si="3"/>
        <v>0</v>
      </c>
      <c r="K29" s="28">
        <f t="shared" si="1"/>
        <v>0</v>
      </c>
      <c r="L29" s="28">
        <f t="shared" si="1"/>
        <v>0</v>
      </c>
      <c r="M29" s="29">
        <f t="shared" si="1"/>
        <v>0</v>
      </c>
      <c r="P29" s="33"/>
      <c r="Q29" s="33"/>
      <c r="R29" s="33"/>
      <c r="S29" s="9"/>
      <c r="T29" s="9"/>
      <c r="U29" s="9"/>
      <c r="V29" s="9"/>
    </row>
    <row r="30" spans="2:22">
      <c r="B30" s="228" t="s">
        <v>64</v>
      </c>
      <c r="C30" s="229"/>
      <c r="D30" s="30" t="s">
        <v>57</v>
      </c>
      <c r="E30" s="31"/>
      <c r="F30" s="31"/>
      <c r="G30" s="32">
        <f t="shared" si="2"/>
        <v>0</v>
      </c>
      <c r="H30" s="31"/>
      <c r="I30" s="31"/>
      <c r="J30" s="32">
        <f t="shared" si="3"/>
        <v>0</v>
      </c>
      <c r="K30" s="28">
        <f t="shared" si="1"/>
        <v>0</v>
      </c>
      <c r="L30" s="28">
        <f t="shared" si="1"/>
        <v>0</v>
      </c>
      <c r="M30" s="29">
        <f t="shared" si="1"/>
        <v>0</v>
      </c>
      <c r="P30" s="33"/>
      <c r="Q30" s="33"/>
      <c r="R30" s="33"/>
      <c r="S30" s="9"/>
      <c r="T30" s="9"/>
      <c r="U30" s="9"/>
      <c r="V30" s="9"/>
    </row>
    <row r="31" spans="2:22">
      <c r="B31" s="228"/>
      <c r="C31" s="229"/>
      <c r="D31" s="30" t="s">
        <v>59</v>
      </c>
      <c r="E31" s="31"/>
      <c r="F31" s="31"/>
      <c r="G31" s="32">
        <f t="shared" si="2"/>
        <v>0</v>
      </c>
      <c r="H31" s="31"/>
      <c r="I31" s="31"/>
      <c r="J31" s="32">
        <f t="shared" si="3"/>
        <v>0</v>
      </c>
      <c r="K31" s="28">
        <f t="shared" si="1"/>
        <v>0</v>
      </c>
      <c r="L31" s="28">
        <f t="shared" si="1"/>
        <v>0</v>
      </c>
      <c r="M31" s="29">
        <f t="shared" si="1"/>
        <v>0</v>
      </c>
      <c r="P31" s="191"/>
      <c r="Q31" s="191"/>
      <c r="R31" s="34"/>
      <c r="S31" s="9"/>
      <c r="T31" s="9"/>
      <c r="U31" s="9"/>
      <c r="V31" s="9"/>
    </row>
    <row r="32" spans="2:22">
      <c r="B32" s="228" t="s">
        <v>65</v>
      </c>
      <c r="C32" s="229"/>
      <c r="D32" s="30" t="s">
        <v>57</v>
      </c>
      <c r="E32" s="31"/>
      <c r="F32" s="31"/>
      <c r="G32" s="32">
        <f t="shared" si="2"/>
        <v>0</v>
      </c>
      <c r="H32" s="31"/>
      <c r="I32" s="31"/>
      <c r="J32" s="32">
        <f t="shared" si="3"/>
        <v>0</v>
      </c>
      <c r="K32" s="28">
        <f t="shared" si="1"/>
        <v>0</v>
      </c>
      <c r="L32" s="28">
        <f t="shared" si="1"/>
        <v>0</v>
      </c>
      <c r="M32" s="29">
        <f t="shared" si="1"/>
        <v>0</v>
      </c>
      <c r="P32" s="191"/>
      <c r="Q32" s="191"/>
      <c r="R32" s="34"/>
      <c r="S32" s="9"/>
      <c r="T32" s="9"/>
      <c r="U32" s="9"/>
      <c r="V32" s="9"/>
    </row>
    <row r="33" spans="2:22">
      <c r="B33" s="228"/>
      <c r="C33" s="229"/>
      <c r="D33" s="30" t="s">
        <v>59</v>
      </c>
      <c r="E33" s="31"/>
      <c r="F33" s="31"/>
      <c r="G33" s="32">
        <f t="shared" si="2"/>
        <v>0</v>
      </c>
      <c r="H33" s="31"/>
      <c r="I33" s="31"/>
      <c r="J33" s="32">
        <f t="shared" si="3"/>
        <v>0</v>
      </c>
      <c r="K33" s="28">
        <f t="shared" si="1"/>
        <v>0</v>
      </c>
      <c r="L33" s="28">
        <f t="shared" si="1"/>
        <v>0</v>
      </c>
      <c r="M33" s="29">
        <f t="shared" si="1"/>
        <v>0</v>
      </c>
      <c r="P33" s="15"/>
      <c r="Q33" s="139"/>
      <c r="R33" s="9"/>
      <c r="S33" s="9"/>
      <c r="T33" s="9"/>
      <c r="U33" s="9"/>
      <c r="V33" s="9"/>
    </row>
    <row r="34" spans="2:22" ht="21" customHeight="1">
      <c r="B34" s="246" t="s">
        <v>66</v>
      </c>
      <c r="C34" s="247"/>
      <c r="D34" s="248"/>
      <c r="E34" s="35">
        <f t="shared" ref="E34:M34" si="4">SUM(E24:E33)</f>
        <v>0</v>
      </c>
      <c r="F34" s="35">
        <f t="shared" si="4"/>
        <v>0</v>
      </c>
      <c r="G34" s="35">
        <f t="shared" si="4"/>
        <v>0</v>
      </c>
      <c r="H34" s="35">
        <f t="shared" si="4"/>
        <v>0</v>
      </c>
      <c r="I34" s="35">
        <f t="shared" si="4"/>
        <v>0</v>
      </c>
      <c r="J34" s="35">
        <f t="shared" si="4"/>
        <v>0</v>
      </c>
      <c r="K34" s="35">
        <f t="shared" si="4"/>
        <v>0</v>
      </c>
      <c r="L34" s="35">
        <f t="shared" si="4"/>
        <v>0</v>
      </c>
      <c r="M34" s="35">
        <f t="shared" si="4"/>
        <v>0</v>
      </c>
      <c r="P34" s="15"/>
      <c r="Q34" s="15"/>
      <c r="R34" s="9"/>
      <c r="S34" s="9"/>
      <c r="T34" s="9"/>
      <c r="U34" s="9"/>
      <c r="V34" s="9"/>
    </row>
    <row r="35" spans="2:22">
      <c r="B35" s="228" t="s">
        <v>67</v>
      </c>
      <c r="C35" s="229"/>
      <c r="D35" s="36" t="s">
        <v>68</v>
      </c>
      <c r="E35" s="31"/>
      <c r="F35" s="31"/>
      <c r="G35" s="32">
        <f t="shared" si="2"/>
        <v>0</v>
      </c>
      <c r="H35" s="31"/>
      <c r="I35" s="31"/>
      <c r="J35" s="32">
        <f t="shared" si="3"/>
        <v>0</v>
      </c>
      <c r="K35" s="28">
        <f t="shared" si="1"/>
        <v>0</v>
      </c>
      <c r="L35" s="28">
        <f t="shared" si="1"/>
        <v>0</v>
      </c>
      <c r="M35" s="29">
        <f t="shared" si="1"/>
        <v>0</v>
      </c>
      <c r="P35" s="37"/>
      <c r="Q35" s="37"/>
    </row>
    <row r="36" spans="2:22">
      <c r="B36" s="228"/>
      <c r="C36" s="229"/>
      <c r="D36" s="36" t="s">
        <v>69</v>
      </c>
      <c r="E36" s="31"/>
      <c r="F36" s="31"/>
      <c r="G36" s="32">
        <f t="shared" si="2"/>
        <v>0</v>
      </c>
      <c r="H36" s="31"/>
      <c r="I36" s="31"/>
      <c r="J36" s="32">
        <f t="shared" si="3"/>
        <v>0</v>
      </c>
      <c r="K36" s="28">
        <f t="shared" si="1"/>
        <v>0</v>
      </c>
      <c r="L36" s="28">
        <f t="shared" si="1"/>
        <v>0</v>
      </c>
      <c r="M36" s="29">
        <f t="shared" si="1"/>
        <v>0</v>
      </c>
      <c r="P36" s="37"/>
      <c r="Q36" s="37"/>
    </row>
    <row r="37" spans="2:22">
      <c r="B37" s="249" t="s">
        <v>70</v>
      </c>
      <c r="C37" s="250"/>
      <c r="D37" s="36" t="s">
        <v>68</v>
      </c>
      <c r="E37" s="31"/>
      <c r="F37" s="31"/>
      <c r="G37" s="32">
        <f t="shared" si="2"/>
        <v>0</v>
      </c>
      <c r="H37" s="31"/>
      <c r="I37" s="31"/>
      <c r="J37" s="32">
        <f t="shared" si="3"/>
        <v>0</v>
      </c>
      <c r="K37" s="28">
        <f t="shared" si="1"/>
        <v>0</v>
      </c>
      <c r="L37" s="28">
        <f t="shared" si="1"/>
        <v>0</v>
      </c>
      <c r="M37" s="29">
        <f t="shared" si="1"/>
        <v>0</v>
      </c>
      <c r="P37" s="136"/>
      <c r="Q37" s="37"/>
    </row>
    <row r="38" spans="2:22">
      <c r="B38" s="249"/>
      <c r="C38" s="250"/>
      <c r="D38" s="38" t="s">
        <v>69</v>
      </c>
      <c r="E38" s="31"/>
      <c r="F38" s="31"/>
      <c r="G38" s="32">
        <f t="shared" si="2"/>
        <v>0</v>
      </c>
      <c r="H38" s="31"/>
      <c r="I38" s="31"/>
      <c r="J38" s="32">
        <f t="shared" si="3"/>
        <v>0</v>
      </c>
      <c r="K38" s="28">
        <f t="shared" si="1"/>
        <v>0</v>
      </c>
      <c r="L38" s="28">
        <f t="shared" si="1"/>
        <v>0</v>
      </c>
      <c r="M38" s="29">
        <f t="shared" si="1"/>
        <v>0</v>
      </c>
      <c r="P38" s="37"/>
      <c r="Q38" s="37"/>
    </row>
    <row r="39" spans="2:22">
      <c r="B39" s="228" t="s">
        <v>71</v>
      </c>
      <c r="C39" s="229"/>
      <c r="D39" s="36" t="s">
        <v>68</v>
      </c>
      <c r="E39" s="31"/>
      <c r="F39" s="31"/>
      <c r="G39" s="32">
        <f t="shared" si="2"/>
        <v>0</v>
      </c>
      <c r="H39" s="31"/>
      <c r="I39" s="31"/>
      <c r="J39" s="32">
        <f t="shared" si="3"/>
        <v>0</v>
      </c>
      <c r="K39" s="28">
        <f t="shared" si="1"/>
        <v>0</v>
      </c>
      <c r="L39" s="28">
        <f t="shared" si="1"/>
        <v>0</v>
      </c>
      <c r="M39" s="29">
        <f t="shared" si="1"/>
        <v>0</v>
      </c>
    </row>
    <row r="40" spans="2:22">
      <c r="B40" s="228"/>
      <c r="C40" s="229"/>
      <c r="D40" s="36" t="s">
        <v>69</v>
      </c>
      <c r="E40" s="31"/>
      <c r="F40" s="31"/>
      <c r="G40" s="32">
        <f t="shared" si="2"/>
        <v>0</v>
      </c>
      <c r="H40" s="31"/>
      <c r="I40" s="31"/>
      <c r="J40" s="32">
        <f t="shared" si="3"/>
        <v>0</v>
      </c>
      <c r="K40" s="28">
        <f t="shared" si="1"/>
        <v>0</v>
      </c>
      <c r="L40" s="28">
        <f t="shared" si="1"/>
        <v>0</v>
      </c>
      <c r="M40" s="29">
        <f t="shared" si="1"/>
        <v>0</v>
      </c>
    </row>
    <row r="41" spans="2:22" ht="17.25" customHeight="1">
      <c r="B41" s="251" t="s">
        <v>72</v>
      </c>
      <c r="C41" s="252"/>
      <c r="D41" s="36" t="s">
        <v>68</v>
      </c>
      <c r="E41" s="31"/>
      <c r="F41" s="31"/>
      <c r="G41" s="32">
        <f t="shared" si="2"/>
        <v>0</v>
      </c>
      <c r="H41" s="31"/>
      <c r="I41" s="31"/>
      <c r="J41" s="32">
        <f t="shared" si="3"/>
        <v>0</v>
      </c>
      <c r="K41" s="28">
        <f t="shared" si="1"/>
        <v>0</v>
      </c>
      <c r="L41" s="28">
        <f t="shared" si="1"/>
        <v>0</v>
      </c>
      <c r="M41" s="29">
        <f t="shared" si="1"/>
        <v>0</v>
      </c>
    </row>
    <row r="42" spans="2:22" ht="17.25" customHeight="1">
      <c r="B42" s="251"/>
      <c r="C42" s="252"/>
      <c r="D42" s="36" t="s">
        <v>69</v>
      </c>
      <c r="E42" s="31"/>
      <c r="F42" s="31"/>
      <c r="G42" s="32">
        <f t="shared" si="2"/>
        <v>0</v>
      </c>
      <c r="H42" s="31"/>
      <c r="I42" s="31"/>
      <c r="J42" s="32">
        <f t="shared" si="3"/>
        <v>0</v>
      </c>
      <c r="K42" s="28">
        <f t="shared" si="1"/>
        <v>0</v>
      </c>
      <c r="L42" s="28">
        <f t="shared" si="1"/>
        <v>0</v>
      </c>
      <c r="M42" s="29">
        <f t="shared" si="1"/>
        <v>0</v>
      </c>
    </row>
    <row r="43" spans="2:22">
      <c r="B43" s="253" t="s">
        <v>66</v>
      </c>
      <c r="C43" s="254"/>
      <c r="D43" s="255"/>
      <c r="E43" s="39">
        <f>SUM(E35:E42)</f>
        <v>0</v>
      </c>
      <c r="F43" s="39">
        <f t="shared" ref="F43:M43" si="5">SUM(F35:F42)</f>
        <v>0</v>
      </c>
      <c r="G43" s="39">
        <f t="shared" si="5"/>
        <v>0</v>
      </c>
      <c r="H43" s="39">
        <f t="shared" si="5"/>
        <v>0</v>
      </c>
      <c r="I43" s="39">
        <f t="shared" si="5"/>
        <v>0</v>
      </c>
      <c r="J43" s="39">
        <f t="shared" si="5"/>
        <v>0</v>
      </c>
      <c r="K43" s="39">
        <f t="shared" si="5"/>
        <v>0</v>
      </c>
      <c r="L43" s="39">
        <f t="shared" si="5"/>
        <v>0</v>
      </c>
      <c r="M43" s="39">
        <f t="shared" si="5"/>
        <v>0</v>
      </c>
    </row>
    <row r="44" spans="2:22" ht="15.75" thickBot="1">
      <c r="B44" s="256" t="s">
        <v>73</v>
      </c>
      <c r="C44" s="257"/>
      <c r="D44" s="258"/>
      <c r="E44" s="40">
        <f>SUM(E43,E34)</f>
        <v>0</v>
      </c>
      <c r="F44" s="40">
        <f t="shared" ref="F44:M44" si="6">SUM(F43,F34)</f>
        <v>0</v>
      </c>
      <c r="G44" s="40">
        <f t="shared" si="6"/>
        <v>0</v>
      </c>
      <c r="H44" s="40">
        <f t="shared" si="6"/>
        <v>0</v>
      </c>
      <c r="I44" s="40">
        <f t="shared" si="6"/>
        <v>0</v>
      </c>
      <c r="J44" s="40">
        <f t="shared" si="6"/>
        <v>0</v>
      </c>
      <c r="K44" s="40">
        <f t="shared" si="6"/>
        <v>0</v>
      </c>
      <c r="L44" s="40">
        <f t="shared" si="6"/>
        <v>0</v>
      </c>
      <c r="M44" s="40">
        <f t="shared" si="6"/>
        <v>0</v>
      </c>
    </row>
    <row r="45" spans="2:22" ht="16.5" thickBot="1">
      <c r="B45" s="222" t="s">
        <v>74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</row>
    <row r="46" spans="2:22" ht="30.75" customHeight="1" thickBot="1">
      <c r="B46" s="259" t="s">
        <v>75</v>
      </c>
      <c r="C46" s="260"/>
      <c r="D46" s="260"/>
      <c r="E46" s="260"/>
      <c r="F46" s="261" t="s">
        <v>76</v>
      </c>
      <c r="G46" s="262"/>
      <c r="H46" s="263"/>
      <c r="I46" s="262" t="s">
        <v>77</v>
      </c>
      <c r="J46" s="262"/>
      <c r="K46" s="262"/>
      <c r="L46" s="261" t="s">
        <v>78</v>
      </c>
      <c r="M46" s="262"/>
      <c r="N46" s="263"/>
    </row>
    <row r="47" spans="2:22" ht="18.75" customHeight="1">
      <c r="B47" s="272" t="s">
        <v>79</v>
      </c>
      <c r="C47" s="273"/>
      <c r="D47" s="273"/>
      <c r="E47" s="41"/>
      <c r="F47" s="266" t="s">
        <v>80</v>
      </c>
      <c r="G47" s="267"/>
      <c r="H47" s="42"/>
      <c r="I47" s="267" t="s">
        <v>81</v>
      </c>
      <c r="J47" s="267"/>
      <c r="K47" s="41"/>
      <c r="L47" s="266" t="s">
        <v>81</v>
      </c>
      <c r="M47" s="267"/>
      <c r="N47" s="43"/>
    </row>
    <row r="48" spans="2:22" ht="18.75" customHeight="1">
      <c r="B48" s="272" t="s">
        <v>82</v>
      </c>
      <c r="C48" s="273"/>
      <c r="D48" s="273"/>
      <c r="E48" s="44"/>
      <c r="F48" s="266" t="s">
        <v>83</v>
      </c>
      <c r="G48" s="267"/>
      <c r="H48" s="45"/>
      <c r="I48" s="267" t="s">
        <v>84</v>
      </c>
      <c r="J48" s="267"/>
      <c r="K48" s="44"/>
      <c r="L48" s="266" t="s">
        <v>84</v>
      </c>
      <c r="M48" s="267"/>
      <c r="N48" s="46"/>
    </row>
    <row r="49" spans="2:15" ht="18.75" customHeight="1">
      <c r="B49" s="264" t="s">
        <v>85</v>
      </c>
      <c r="C49" s="265"/>
      <c r="D49" s="265"/>
      <c r="E49" s="44"/>
      <c r="F49" s="266" t="s">
        <v>86</v>
      </c>
      <c r="G49" s="267"/>
      <c r="H49" s="45"/>
      <c r="I49" s="267" t="s">
        <v>87</v>
      </c>
      <c r="J49" s="267"/>
      <c r="K49" s="44"/>
      <c r="L49" s="266" t="s">
        <v>87</v>
      </c>
      <c r="M49" s="267"/>
      <c r="N49" s="46"/>
    </row>
    <row r="50" spans="2:15" ht="25.5" customHeight="1">
      <c r="B50" s="268" t="s">
        <v>88</v>
      </c>
      <c r="C50" s="269"/>
      <c r="D50" s="269"/>
      <c r="E50" s="44"/>
      <c r="F50" s="270" t="s">
        <v>89</v>
      </c>
      <c r="G50" s="271"/>
      <c r="H50" s="45"/>
      <c r="I50" s="271" t="s">
        <v>90</v>
      </c>
      <c r="J50" s="271"/>
      <c r="K50" s="44"/>
      <c r="L50" s="264" t="s">
        <v>90</v>
      </c>
      <c r="M50" s="265"/>
      <c r="N50" s="46"/>
    </row>
    <row r="51" spans="2:15" ht="18.75" customHeight="1">
      <c r="B51" s="272" t="s">
        <v>91</v>
      </c>
      <c r="C51" s="273"/>
      <c r="D51" s="273"/>
      <c r="E51" s="44"/>
      <c r="F51" s="274"/>
      <c r="G51" s="275"/>
      <c r="H51" s="47"/>
      <c r="I51" s="275"/>
      <c r="J51" s="275"/>
      <c r="L51" s="274"/>
      <c r="M51" s="275"/>
      <c r="N51" s="47"/>
    </row>
    <row r="52" spans="2:15" ht="18.75" customHeight="1">
      <c r="B52" s="272" t="s">
        <v>92</v>
      </c>
      <c r="C52" s="273"/>
      <c r="D52" s="273"/>
      <c r="E52" s="44"/>
      <c r="F52" s="274"/>
      <c r="G52" s="275"/>
      <c r="H52" s="47"/>
      <c r="I52" s="275"/>
      <c r="J52" s="275"/>
      <c r="L52" s="274"/>
      <c r="M52" s="275"/>
      <c r="N52" s="47"/>
    </row>
    <row r="53" spans="2:15" ht="18.75" customHeight="1">
      <c r="B53" s="272" t="s">
        <v>93</v>
      </c>
      <c r="C53" s="273"/>
      <c r="D53" s="273"/>
      <c r="E53" s="44"/>
      <c r="F53" s="274"/>
      <c r="G53" s="275"/>
      <c r="H53" s="47"/>
      <c r="I53" s="275"/>
      <c r="J53" s="275"/>
      <c r="L53" s="274"/>
      <c r="M53" s="275"/>
      <c r="N53" s="47"/>
    </row>
    <row r="54" spans="2:15" ht="18.75" customHeight="1" thickBot="1">
      <c r="B54" s="276" t="s">
        <v>94</v>
      </c>
      <c r="C54" s="277"/>
      <c r="D54" s="277"/>
      <c r="E54" s="48"/>
      <c r="F54" s="278"/>
      <c r="G54" s="279"/>
      <c r="H54" s="49"/>
      <c r="I54" s="279"/>
      <c r="J54" s="279"/>
      <c r="K54" s="50"/>
      <c r="L54" s="278"/>
      <c r="M54" s="279"/>
      <c r="N54" s="49"/>
    </row>
    <row r="55" spans="2:15" ht="18" customHeight="1" thickBot="1">
      <c r="B55" s="222" t="s">
        <v>95</v>
      </c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</row>
    <row r="56" spans="2:15" ht="30.75" customHeight="1" thickBot="1">
      <c r="B56" s="284" t="s">
        <v>96</v>
      </c>
      <c r="C56" s="285"/>
      <c r="D56" s="285"/>
      <c r="E56" s="285"/>
      <c r="F56" s="286" t="s">
        <v>97</v>
      </c>
      <c r="G56" s="287"/>
      <c r="H56" s="288"/>
      <c r="I56" s="289" t="s">
        <v>98</v>
      </c>
      <c r="J56" s="290"/>
      <c r="K56" s="290"/>
      <c r="L56" s="290"/>
      <c r="M56" s="290"/>
      <c r="N56" s="290"/>
      <c r="O56" s="291"/>
    </row>
    <row r="57" spans="2:15" ht="18.75" customHeight="1" thickBot="1">
      <c r="B57" s="272" t="s">
        <v>99</v>
      </c>
      <c r="C57" s="273"/>
      <c r="D57" s="273"/>
      <c r="E57" s="41"/>
      <c r="F57" s="280" t="s">
        <v>229</v>
      </c>
      <c r="G57" s="281"/>
      <c r="H57" s="42"/>
      <c r="I57" s="51" t="s">
        <v>100</v>
      </c>
      <c r="J57" s="292" t="s">
        <v>101</v>
      </c>
      <c r="K57" s="292"/>
      <c r="L57" s="292" t="s">
        <v>102</v>
      </c>
      <c r="M57" s="292"/>
      <c r="N57" s="292" t="s">
        <v>103</v>
      </c>
      <c r="O57" s="293"/>
    </row>
    <row r="58" spans="2:15" ht="18.75" customHeight="1" thickTop="1">
      <c r="B58" s="272" t="s">
        <v>104</v>
      </c>
      <c r="C58" s="273"/>
      <c r="D58" s="273"/>
      <c r="E58" s="44"/>
      <c r="F58" s="280" t="s">
        <v>105</v>
      </c>
      <c r="G58" s="281"/>
      <c r="H58" s="45"/>
      <c r="I58" s="52" t="s">
        <v>106</v>
      </c>
      <c r="J58" s="53" t="s">
        <v>107</v>
      </c>
      <c r="K58" s="53" t="s">
        <v>108</v>
      </c>
      <c r="L58" s="53" t="s">
        <v>107</v>
      </c>
      <c r="M58" s="53" t="s">
        <v>108</v>
      </c>
      <c r="N58" s="53" t="s">
        <v>107</v>
      </c>
      <c r="O58" s="54" t="s">
        <v>108</v>
      </c>
    </row>
    <row r="59" spans="2:15" ht="18.75" customHeight="1">
      <c r="B59" s="272" t="s">
        <v>109</v>
      </c>
      <c r="C59" s="273"/>
      <c r="D59" s="273"/>
      <c r="E59" s="44"/>
      <c r="F59" s="280" t="s">
        <v>110</v>
      </c>
      <c r="G59" s="281"/>
      <c r="H59" s="45"/>
      <c r="I59" s="55" t="s">
        <v>111</v>
      </c>
      <c r="J59" s="56"/>
      <c r="K59" s="56"/>
      <c r="L59" s="56"/>
      <c r="M59" s="56"/>
      <c r="N59" s="56"/>
      <c r="O59" s="56"/>
    </row>
    <row r="60" spans="2:15" ht="25.5" customHeight="1">
      <c r="B60" s="268" t="s">
        <v>112</v>
      </c>
      <c r="C60" s="269"/>
      <c r="D60" s="269"/>
      <c r="E60" s="44"/>
      <c r="F60" s="282" t="s">
        <v>113</v>
      </c>
      <c r="G60" s="283"/>
      <c r="H60" s="45"/>
      <c r="I60" s="58" t="s">
        <v>114</v>
      </c>
      <c r="J60" s="56"/>
      <c r="K60" s="56"/>
      <c r="L60" s="56"/>
      <c r="M60" s="56"/>
      <c r="N60" s="56"/>
      <c r="O60" s="56"/>
    </row>
    <row r="61" spans="2:15" ht="18.75" customHeight="1">
      <c r="B61" s="272" t="s">
        <v>115</v>
      </c>
      <c r="C61" s="273"/>
      <c r="D61" s="273"/>
      <c r="E61" s="44"/>
      <c r="F61" s="295" t="s">
        <v>116</v>
      </c>
      <c r="G61" s="296"/>
      <c r="H61" s="46"/>
      <c r="I61" s="59" t="s">
        <v>117</v>
      </c>
      <c r="J61" s="56"/>
      <c r="K61" s="56"/>
      <c r="L61" s="56"/>
      <c r="M61" s="56"/>
      <c r="N61" s="56"/>
      <c r="O61" s="56"/>
    </row>
    <row r="62" spans="2:15" ht="18.75" customHeight="1">
      <c r="B62" s="272" t="s">
        <v>118</v>
      </c>
      <c r="C62" s="273"/>
      <c r="D62" s="273"/>
      <c r="E62" s="44"/>
      <c r="F62" s="295" t="s">
        <v>119</v>
      </c>
      <c r="G62" s="296"/>
      <c r="H62" s="46"/>
      <c r="I62" s="60" t="s">
        <v>21</v>
      </c>
      <c r="J62" s="61">
        <f>SUM(J59:J61)</f>
        <v>0</v>
      </c>
      <c r="K62" s="61">
        <f t="shared" ref="K62:O62" si="7">SUM(K59:K61)</f>
        <v>0</v>
      </c>
      <c r="L62" s="61">
        <f t="shared" si="7"/>
        <v>0</v>
      </c>
      <c r="M62" s="61">
        <f t="shared" si="7"/>
        <v>0</v>
      </c>
      <c r="N62" s="61">
        <f t="shared" si="7"/>
        <v>0</v>
      </c>
      <c r="O62" s="62">
        <f t="shared" si="7"/>
        <v>0</v>
      </c>
    </row>
    <row r="63" spans="2:15" ht="18.75" customHeight="1">
      <c r="B63" s="272" t="s">
        <v>120</v>
      </c>
      <c r="C63" s="273"/>
      <c r="D63" s="273"/>
      <c r="E63" s="44"/>
      <c r="F63" s="295" t="s">
        <v>121</v>
      </c>
      <c r="G63" s="296"/>
      <c r="H63" s="46"/>
      <c r="I63" s="63"/>
      <c r="O63" s="47"/>
    </row>
    <row r="64" spans="2:15" ht="18.75" customHeight="1" thickBot="1">
      <c r="B64" s="276" t="s">
        <v>122</v>
      </c>
      <c r="C64" s="277"/>
      <c r="D64" s="277"/>
      <c r="E64" s="48"/>
      <c r="F64" s="278"/>
      <c r="G64" s="279"/>
      <c r="H64" s="49"/>
      <c r="I64" s="64"/>
      <c r="J64" s="50"/>
      <c r="K64" s="50"/>
      <c r="L64" s="50"/>
      <c r="M64" s="50"/>
      <c r="N64" s="50"/>
      <c r="O64" s="49"/>
    </row>
    <row r="72" spans="2:6">
      <c r="B72" s="294"/>
      <c r="C72" s="294"/>
      <c r="D72" s="294"/>
      <c r="E72" s="294"/>
      <c r="F72" s="294"/>
    </row>
    <row r="73" spans="2:6">
      <c r="B73" s="294"/>
      <c r="C73" s="294"/>
    </row>
  </sheetData>
  <mergeCells count="144">
    <mergeCell ref="B64:D64"/>
    <mergeCell ref="F64:G64"/>
    <mergeCell ref="B72:F72"/>
    <mergeCell ref="B73:C73"/>
    <mergeCell ref="B61:D61"/>
    <mergeCell ref="F61:G61"/>
    <mergeCell ref="B62:D62"/>
    <mergeCell ref="F62:G62"/>
    <mergeCell ref="B63:D63"/>
    <mergeCell ref="F63:G63"/>
    <mergeCell ref="B58:D58"/>
    <mergeCell ref="F58:G58"/>
    <mergeCell ref="B59:D59"/>
    <mergeCell ref="F59:G59"/>
    <mergeCell ref="B60:D60"/>
    <mergeCell ref="F60:G60"/>
    <mergeCell ref="B55:N55"/>
    <mergeCell ref="B56:E56"/>
    <mergeCell ref="F56:H56"/>
    <mergeCell ref="I56:O56"/>
    <mergeCell ref="B57:D57"/>
    <mergeCell ref="F57:G57"/>
    <mergeCell ref="J57:K57"/>
    <mergeCell ref="L57:M57"/>
    <mergeCell ref="N57:O57"/>
    <mergeCell ref="B53:D53"/>
    <mergeCell ref="F53:G53"/>
    <mergeCell ref="I53:J53"/>
    <mergeCell ref="L53:M53"/>
    <mergeCell ref="B54:D54"/>
    <mergeCell ref="F54:G54"/>
    <mergeCell ref="I54:J54"/>
    <mergeCell ref="L54:M54"/>
    <mergeCell ref="B51:D51"/>
    <mergeCell ref="F51:G51"/>
    <mergeCell ref="I51:J51"/>
    <mergeCell ref="L51:M51"/>
    <mergeCell ref="B52:D52"/>
    <mergeCell ref="F52:G52"/>
    <mergeCell ref="I52:J52"/>
    <mergeCell ref="L52:M52"/>
    <mergeCell ref="B49:D49"/>
    <mergeCell ref="F49:G49"/>
    <mergeCell ref="I49:J49"/>
    <mergeCell ref="L49:M49"/>
    <mergeCell ref="B50:D50"/>
    <mergeCell ref="F50:G50"/>
    <mergeCell ref="I50:J50"/>
    <mergeCell ref="L50:M50"/>
    <mergeCell ref="B47:D47"/>
    <mergeCell ref="F47:G47"/>
    <mergeCell ref="I47:J47"/>
    <mergeCell ref="L47:M47"/>
    <mergeCell ref="B48:D48"/>
    <mergeCell ref="F48:G48"/>
    <mergeCell ref="I48:J48"/>
    <mergeCell ref="L48:M48"/>
    <mergeCell ref="B41:C42"/>
    <mergeCell ref="B43:D43"/>
    <mergeCell ref="B44:D44"/>
    <mergeCell ref="B45:M45"/>
    <mergeCell ref="B46:E46"/>
    <mergeCell ref="F46:H46"/>
    <mergeCell ref="I46:K46"/>
    <mergeCell ref="L46:N46"/>
    <mergeCell ref="B32:C33"/>
    <mergeCell ref="P32:Q32"/>
    <mergeCell ref="B34:D34"/>
    <mergeCell ref="B35:C36"/>
    <mergeCell ref="B37:C38"/>
    <mergeCell ref="B39:C40"/>
    <mergeCell ref="B26:C27"/>
    <mergeCell ref="T26:U26"/>
    <mergeCell ref="T27:U27"/>
    <mergeCell ref="B28:C29"/>
    <mergeCell ref="B30:C31"/>
    <mergeCell ref="P31:Q31"/>
    <mergeCell ref="T22:V22"/>
    <mergeCell ref="T23:U23"/>
    <mergeCell ref="B24:C25"/>
    <mergeCell ref="P24:R24"/>
    <mergeCell ref="T24:U24"/>
    <mergeCell ref="T25:U25"/>
    <mergeCell ref="B22:D23"/>
    <mergeCell ref="E22:G22"/>
    <mergeCell ref="H22:J22"/>
    <mergeCell ref="K22:L22"/>
    <mergeCell ref="M22:M23"/>
    <mergeCell ref="P22:R23"/>
    <mergeCell ref="B19:D19"/>
    <mergeCell ref="E19:F19"/>
    <mergeCell ref="G19:H19"/>
    <mergeCell ref="I19:J19"/>
    <mergeCell ref="P19:Q19"/>
    <mergeCell ref="B21:M21"/>
    <mergeCell ref="B17:D17"/>
    <mergeCell ref="I17:J17"/>
    <mergeCell ref="P17:Q17"/>
    <mergeCell ref="B18:D18"/>
    <mergeCell ref="I18:J18"/>
    <mergeCell ref="P18:Q18"/>
    <mergeCell ref="B16:D16"/>
    <mergeCell ref="I16:J16"/>
    <mergeCell ref="P16:Q16"/>
    <mergeCell ref="T16:U16"/>
    <mergeCell ref="T14:U14"/>
    <mergeCell ref="B15:D15"/>
    <mergeCell ref="I15:J15"/>
    <mergeCell ref="P15:Q15"/>
    <mergeCell ref="T15:U15"/>
    <mergeCell ref="B13:D13"/>
    <mergeCell ref="I13:J13"/>
    <mergeCell ref="T13:U13"/>
    <mergeCell ref="B14:D14"/>
    <mergeCell ref="I14:J14"/>
    <mergeCell ref="P14:Q14"/>
    <mergeCell ref="B12:D12"/>
    <mergeCell ref="I12:J12"/>
    <mergeCell ref="P12:Q12"/>
    <mergeCell ref="T12:U12"/>
    <mergeCell ref="B10:J10"/>
    <mergeCell ref="P10:Q10"/>
    <mergeCell ref="T10:U10"/>
    <mergeCell ref="B11:D11"/>
    <mergeCell ref="E11:F11"/>
    <mergeCell ref="G11:H11"/>
    <mergeCell ref="I11:J11"/>
    <mergeCell ref="P11:Q11"/>
    <mergeCell ref="T11:U11"/>
    <mergeCell ref="Q2:R2"/>
    <mergeCell ref="B4:M4"/>
    <mergeCell ref="B5:M5"/>
    <mergeCell ref="E6:H6"/>
    <mergeCell ref="L6:M6"/>
    <mergeCell ref="P6:R7"/>
    <mergeCell ref="T6:V6"/>
    <mergeCell ref="A7:B9"/>
    <mergeCell ref="L7:M7"/>
    <mergeCell ref="T7:U7"/>
    <mergeCell ref="D8:E8"/>
    <mergeCell ref="F8:I8"/>
    <mergeCell ref="T8:U8"/>
    <mergeCell ref="E9:I9"/>
    <mergeCell ref="P9:Q9"/>
  </mergeCells>
  <hyperlinks>
    <hyperlink ref="Q2" r:id="rId1" xr:uid="{D9DAD4A8-870E-40C9-8B37-D6A6A6374FC1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ecba88-4112-43a7-8a0d-bc91f37f46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6004B200F832439ECA7B0FF4F372B3" ma:contentTypeVersion="16" ma:contentTypeDescription="Crear nuevo documento." ma:contentTypeScope="" ma:versionID="be4cb5b9e1254b5310e4e8ef677cdd9f">
  <xsd:schema xmlns:xsd="http://www.w3.org/2001/XMLSchema" xmlns:xs="http://www.w3.org/2001/XMLSchema" xmlns:p="http://schemas.microsoft.com/office/2006/metadata/properties" xmlns:ns3="71ecba88-4112-43a7-8a0d-bc91f37f4697" xmlns:ns4="1ce5dfb1-6867-451d-99c2-bf7a7df3c6f4" targetNamespace="http://schemas.microsoft.com/office/2006/metadata/properties" ma:root="true" ma:fieldsID="d42ba9f943913bea014a7999b35d65f3" ns3:_="" ns4:_="">
    <xsd:import namespace="71ecba88-4112-43a7-8a0d-bc91f37f4697"/>
    <xsd:import namespace="1ce5dfb1-6867-451d-99c2-bf7a7df3c6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cba88-4112-43a7-8a0d-bc91f37f4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5dfb1-6867-451d-99c2-bf7a7df3c6f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BD3FEB-0435-44A5-A928-B7998218B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BE49F-026A-4651-A9EA-CC5A4284E67E}">
  <ds:schemaRefs>
    <ds:schemaRef ds:uri="http://schemas.microsoft.com/office/2006/metadata/properties"/>
    <ds:schemaRef ds:uri="71ecba88-4112-43a7-8a0d-bc91f37f4697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ce5dfb1-6867-451d-99c2-bf7a7df3c6f4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3D54E56-4AAE-41EF-BE5E-288BF7B84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ecba88-4112-43a7-8a0d-bc91f37f4697"/>
    <ds:schemaRef ds:uri="1ce5dfb1-6867-451d-99c2-bf7a7df3c6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PRODUCCION ACCESO DE LA INFORMA</vt:lpstr>
      <vt:lpstr>R-8 -2024 (2)</vt:lpstr>
      <vt:lpstr>R-8 -2025</vt:lpstr>
      <vt:lpstr>67-B-2024</vt:lpstr>
      <vt:lpstr>67-B-2025</vt:lpstr>
      <vt:lpstr>72-A-2024</vt:lpstr>
      <vt:lpstr>72-A-2025</vt:lpstr>
      <vt:lpstr>R8 SDEC-DIC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Feliz</dc:creator>
  <cp:lastModifiedBy>Nicole Martinez</cp:lastModifiedBy>
  <cp:lastPrinted>2026-01-14T17:10:04Z</cp:lastPrinted>
  <dcterms:created xsi:type="dcterms:W3CDTF">2022-09-06T17:12:51Z</dcterms:created>
  <dcterms:modified xsi:type="dcterms:W3CDTF">2026-01-15T12:25:43Z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0x010100126004B200F832439ECA7B0FF4F372B3</vt:lpwstr>
  </property>
</Properties>
</file>