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FEBRERO\"/>
    </mc:Choice>
  </mc:AlternateContent>
  <xr:revisionPtr revIDLastSave="0" documentId="8_{9963B468-6A5A-48F3-8BF4-CDDD95E024A0}" xr6:coauthVersionLast="47" xr6:coauthVersionMax="47" xr10:uidLastSave="{00000000-0000-0000-0000-000000000000}"/>
  <bookViews>
    <workbookView xWindow="-105" yWindow="0" windowWidth="26010" windowHeight="20985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FIJOS!$A$8:$N$170</definedName>
    <definedName name="_xlnm._FilterDatabase" localSheetId="1" hidden="1">'SEN CUIDA TI '!$A$8:$N$19</definedName>
    <definedName name="_xlnm._FilterDatabase" localSheetId="0" hidden="1">TEMPORALES!$A$7:$P$31</definedName>
    <definedName name="Años">[1]Hoja2!$J$4:$J$5</definedName>
    <definedName name="_xlnm.Print_Area" localSheetId="2">FIJOS!$A$1:$N$178</definedName>
    <definedName name="_xlnm.Print_Area" localSheetId="1">'SEN CUIDA TI '!$A$1:$N$35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M43" i="2" l="1"/>
  <c r="N13" i="1"/>
  <c r="A13" i="3" l="1"/>
  <c r="A14" i="3" s="1"/>
  <c r="A15" i="3" s="1"/>
  <c r="A16" i="3" s="1"/>
  <c r="A17" i="3" s="1"/>
  <c r="A18" i="3" s="1"/>
  <c r="K170" i="2"/>
  <c r="M170" i="2"/>
  <c r="I170" i="2"/>
  <c r="L160" i="2"/>
  <c r="L161" i="2"/>
  <c r="L162" i="2"/>
  <c r="L163" i="2"/>
  <c r="L164" i="2"/>
  <c r="L165" i="2"/>
  <c r="L166" i="2"/>
  <c r="L167" i="2"/>
  <c r="L168" i="2"/>
  <c r="L169" i="2"/>
  <c r="J160" i="2"/>
  <c r="J161" i="2"/>
  <c r="J162" i="2"/>
  <c r="J163" i="2"/>
  <c r="J164" i="2"/>
  <c r="J165" i="2"/>
  <c r="J166" i="2"/>
  <c r="J167" i="2"/>
  <c r="J168" i="2"/>
  <c r="J169" i="2"/>
  <c r="N160" i="2" l="1"/>
  <c r="N167" i="2"/>
  <c r="N163" i="2"/>
  <c r="N164" i="2"/>
  <c r="N162" i="2"/>
  <c r="N168" i="2"/>
  <c r="N169" i="2"/>
  <c r="N161" i="2"/>
  <c r="N166" i="2"/>
  <c r="N165" i="2"/>
  <c r="J159" i="2"/>
  <c r="L159" i="2"/>
  <c r="J17" i="3"/>
  <c r="N17" i="3" s="1"/>
  <c r="L17" i="3"/>
  <c r="A10" i="3"/>
  <c r="A11" i="3" s="1"/>
  <c r="A12" i="3" s="1"/>
  <c r="L158" i="2"/>
  <c r="J158" i="2"/>
  <c r="J101" i="2"/>
  <c r="J71" i="2"/>
  <c r="J51" i="2"/>
  <c r="J95" i="2"/>
  <c r="J18" i="2"/>
  <c r="L101" i="2"/>
  <c r="L51" i="2"/>
  <c r="L95" i="2"/>
  <c r="L18" i="2"/>
  <c r="L71" i="2"/>
  <c r="J31" i="1"/>
  <c r="I19" i="3"/>
  <c r="J114" i="2"/>
  <c r="L114" i="2"/>
  <c r="J34" i="2"/>
  <c r="L34" i="2"/>
  <c r="J72" i="2"/>
  <c r="L72" i="2"/>
  <c r="J91" i="2"/>
  <c r="L91" i="2"/>
  <c r="J129" i="2"/>
  <c r="L129" i="2"/>
  <c r="J142" i="2"/>
  <c r="L142" i="2"/>
  <c r="N159" i="2" l="1"/>
  <c r="N158" i="2"/>
  <c r="N101" i="2"/>
  <c r="N95" i="2"/>
  <c r="N51" i="2"/>
  <c r="N18" i="2"/>
  <c r="N71" i="2"/>
  <c r="N72" i="2"/>
  <c r="N114" i="2"/>
  <c r="N34" i="2"/>
  <c r="N142" i="2"/>
  <c r="N129" i="2"/>
  <c r="N91" i="2"/>
  <c r="L33" i="2" l="1"/>
  <c r="L62" i="2"/>
  <c r="L12" i="2"/>
  <c r="L11" i="2"/>
  <c r="L99" i="2"/>
  <c r="L135" i="2"/>
  <c r="J33" i="2"/>
  <c r="J62" i="2"/>
  <c r="J12" i="2"/>
  <c r="J11" i="2"/>
  <c r="J99" i="2"/>
  <c r="J135" i="2"/>
  <c r="N99" i="2" l="1"/>
  <c r="N12" i="2"/>
  <c r="N62" i="2"/>
  <c r="N135" i="2"/>
  <c r="N11" i="2"/>
  <c r="N33" i="2"/>
  <c r="L81" i="2"/>
  <c r="L153" i="2"/>
  <c r="L120" i="2"/>
  <c r="J81" i="2"/>
  <c r="J153" i="2"/>
  <c r="J120" i="2"/>
  <c r="L108" i="2"/>
  <c r="L96" i="2"/>
  <c r="L74" i="2"/>
  <c r="J108" i="2"/>
  <c r="J96" i="2"/>
  <c r="J74" i="2"/>
  <c r="N81" i="2" l="1"/>
  <c r="N153" i="2"/>
  <c r="N120" i="2"/>
  <c r="N96" i="2"/>
  <c r="N108" i="2"/>
  <c r="N74" i="2"/>
  <c r="L55" i="2"/>
  <c r="J141" i="2"/>
  <c r="L141" i="2"/>
  <c r="J79" i="2"/>
  <c r="L79" i="2"/>
  <c r="J73" i="2"/>
  <c r="L73" i="2"/>
  <c r="J109" i="2"/>
  <c r="L109" i="2"/>
  <c r="J98" i="2"/>
  <c r="L98" i="2"/>
  <c r="J37" i="2"/>
  <c r="L37" i="2"/>
  <c r="J57" i="2"/>
  <c r="L57" i="2"/>
  <c r="J122" i="2"/>
  <c r="L122" i="2"/>
  <c r="J44" i="2"/>
  <c r="L44" i="2"/>
  <c r="J55" i="2"/>
  <c r="J111" i="2"/>
  <c r="L111" i="2"/>
  <c r="J110" i="2"/>
  <c r="L110" i="2"/>
  <c r="J156" i="2"/>
  <c r="L156" i="2"/>
  <c r="J140" i="2"/>
  <c r="L140" i="2"/>
  <c r="J78" i="2"/>
  <c r="L78" i="2"/>
  <c r="J54" i="2"/>
  <c r="L54" i="2"/>
  <c r="J155" i="2"/>
  <c r="L155" i="2"/>
  <c r="N57" i="2" l="1"/>
  <c r="N141" i="2"/>
  <c r="N55" i="2"/>
  <c r="N156" i="2"/>
  <c r="N109" i="2"/>
  <c r="N155" i="2"/>
  <c r="N122" i="2"/>
  <c r="N73" i="2"/>
  <c r="N79" i="2"/>
  <c r="N37" i="2"/>
  <c r="N54" i="2"/>
  <c r="N44" i="2"/>
  <c r="N98" i="2"/>
  <c r="N110" i="2"/>
  <c r="N78" i="2"/>
  <c r="N111" i="2"/>
  <c r="N140" i="2"/>
  <c r="L31" i="1" l="1"/>
  <c r="N31" i="1"/>
  <c r="L151" i="2" l="1"/>
  <c r="J151" i="2"/>
  <c r="L128" i="2"/>
  <c r="J128" i="2"/>
  <c r="L125" i="2"/>
  <c r="J125" i="2"/>
  <c r="L123" i="2"/>
  <c r="J123" i="2"/>
  <c r="L115" i="2"/>
  <c r="J115" i="2"/>
  <c r="L112" i="2"/>
  <c r="J112" i="2"/>
  <c r="L100" i="2"/>
  <c r="J100" i="2"/>
  <c r="L90" i="2"/>
  <c r="J90" i="2"/>
  <c r="L87" i="2"/>
  <c r="J87" i="2"/>
  <c r="L86" i="2"/>
  <c r="J86" i="2"/>
  <c r="L82" i="2"/>
  <c r="J82" i="2"/>
  <c r="L80" i="2"/>
  <c r="J80" i="2"/>
  <c r="L75" i="2"/>
  <c r="J75" i="2"/>
  <c r="L56" i="2"/>
  <c r="J56" i="2"/>
  <c r="L45" i="2"/>
  <c r="J45" i="2"/>
  <c r="L40" i="2"/>
  <c r="J40" i="2"/>
  <c r="L26" i="2"/>
  <c r="J26" i="2"/>
  <c r="L17" i="2"/>
  <c r="J17" i="2"/>
  <c r="L89" i="2"/>
  <c r="J89" i="2"/>
  <c r="L124" i="2"/>
  <c r="J124" i="2"/>
  <c r="L146" i="2"/>
  <c r="J146" i="2"/>
  <c r="L21" i="2"/>
  <c r="J21" i="2"/>
  <c r="L39" i="2"/>
  <c r="J39" i="2"/>
  <c r="L69" i="2"/>
  <c r="J69" i="2"/>
  <c r="L58" i="2"/>
  <c r="J58" i="2"/>
  <c r="L28" i="2"/>
  <c r="J28" i="2"/>
  <c r="L103" i="2"/>
  <c r="J103" i="2"/>
  <c r="L19" i="2"/>
  <c r="J19" i="2"/>
  <c r="L15" i="2"/>
  <c r="J15" i="2"/>
  <c r="L84" i="2"/>
  <c r="J84" i="2"/>
  <c r="L148" i="2"/>
  <c r="J148" i="2"/>
  <c r="L147" i="2"/>
  <c r="J147" i="2"/>
  <c r="L145" i="2"/>
  <c r="J145" i="2"/>
  <c r="L144" i="2"/>
  <c r="J144" i="2"/>
  <c r="L139" i="2"/>
  <c r="J139" i="2"/>
  <c r="L137" i="2"/>
  <c r="J137" i="2"/>
  <c r="L133" i="2"/>
  <c r="J133" i="2"/>
  <c r="L131" i="2"/>
  <c r="J131" i="2"/>
  <c r="L127" i="2"/>
  <c r="J127" i="2"/>
  <c r="L107" i="2"/>
  <c r="J107" i="2"/>
  <c r="L106" i="2"/>
  <c r="J106" i="2"/>
  <c r="L97" i="2"/>
  <c r="J97" i="2"/>
  <c r="L77" i="2"/>
  <c r="J77" i="2"/>
  <c r="L67" i="2"/>
  <c r="J67" i="2"/>
  <c r="L63" i="2"/>
  <c r="J63" i="2"/>
  <c r="L61" i="2"/>
  <c r="J61" i="2"/>
  <c r="L31" i="2"/>
  <c r="J31" i="2"/>
  <c r="L29" i="2"/>
  <c r="J29" i="2"/>
  <c r="L27" i="2"/>
  <c r="J27" i="2"/>
  <c r="L24" i="2"/>
  <c r="J24" i="2"/>
  <c r="L23" i="2"/>
  <c r="J23" i="2"/>
  <c r="L20" i="2"/>
  <c r="J20" i="2"/>
  <c r="L134" i="2"/>
  <c r="J134" i="2"/>
  <c r="L130" i="2"/>
  <c r="J130" i="2"/>
  <c r="L83" i="2"/>
  <c r="J83" i="2"/>
  <c r="L36" i="2"/>
  <c r="J36" i="2"/>
  <c r="L88" i="2"/>
  <c r="J88" i="2"/>
  <c r="L38" i="2"/>
  <c r="J38" i="2"/>
  <c r="L48" i="2"/>
  <c r="J48" i="2"/>
  <c r="L138" i="2"/>
  <c r="J138" i="2"/>
  <c r="L132" i="2"/>
  <c r="J132" i="2"/>
  <c r="L126" i="2"/>
  <c r="J126" i="2"/>
  <c r="L85" i="2"/>
  <c r="J85" i="2"/>
  <c r="L60" i="2"/>
  <c r="J60" i="2"/>
  <c r="L50" i="2"/>
  <c r="J50" i="2"/>
  <c r="L150" i="2"/>
  <c r="J150" i="2"/>
  <c r="L105" i="2"/>
  <c r="J105" i="2"/>
  <c r="L93" i="2"/>
  <c r="J93" i="2"/>
  <c r="L65" i="2"/>
  <c r="J65" i="2"/>
  <c r="L42" i="2"/>
  <c r="J42" i="2"/>
  <c r="L41" i="2"/>
  <c r="J41" i="2"/>
  <c r="L47" i="2"/>
  <c r="J47" i="2"/>
  <c r="L25" i="2"/>
  <c r="J25" i="2"/>
  <c r="L149" i="2"/>
  <c r="J149" i="2"/>
  <c r="L68" i="2"/>
  <c r="J68" i="2"/>
  <c r="L52" i="2"/>
  <c r="J52" i="2"/>
  <c r="L121" i="2"/>
  <c r="J121" i="2"/>
  <c r="L43" i="2"/>
  <c r="J43" i="2"/>
  <c r="L10" i="2"/>
  <c r="J10" i="2"/>
  <c r="L9" i="2"/>
  <c r="J9" i="2"/>
  <c r="L30" i="2"/>
  <c r="J30" i="2"/>
  <c r="L136" i="2"/>
  <c r="J136" i="2"/>
  <c r="L104" i="2"/>
  <c r="J104" i="2"/>
  <c r="L70" i="2"/>
  <c r="J70" i="2"/>
  <c r="L66" i="2"/>
  <c r="J66" i="2"/>
  <c r="L119" i="2"/>
  <c r="J119" i="2"/>
  <c r="L113" i="2"/>
  <c r="J113" i="2"/>
  <c r="L64" i="2"/>
  <c r="J64" i="2"/>
  <c r="L22" i="2"/>
  <c r="J22" i="2"/>
  <c r="L157" i="2"/>
  <c r="J157" i="2"/>
  <c r="L152" i="2"/>
  <c r="J152" i="2"/>
  <c r="L92" i="2"/>
  <c r="J92" i="2"/>
  <c r="L46" i="2"/>
  <c r="J46" i="2"/>
  <c r="L59" i="2"/>
  <c r="J59" i="2"/>
  <c r="L143" i="2"/>
  <c r="J143" i="2"/>
  <c r="L118" i="2"/>
  <c r="J118" i="2"/>
  <c r="L117" i="2"/>
  <c r="J117" i="2"/>
  <c r="L116" i="2"/>
  <c r="J116" i="2"/>
  <c r="L102" i="2"/>
  <c r="J102" i="2"/>
  <c r="L94" i="2"/>
  <c r="J94" i="2"/>
  <c r="L49" i="2"/>
  <c r="J49" i="2"/>
  <c r="L53" i="2"/>
  <c r="J53" i="2"/>
  <c r="L35" i="2"/>
  <c r="J35" i="2"/>
  <c r="L16" i="2"/>
  <c r="J16" i="2"/>
  <c r="L32" i="2"/>
  <c r="J32" i="2"/>
  <c r="L154" i="2"/>
  <c r="J154" i="2"/>
  <c r="L76" i="2"/>
  <c r="J76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0" i="2" l="1"/>
  <c r="L170" i="2"/>
  <c r="O18" i="1"/>
  <c r="O27" i="1"/>
  <c r="N18" i="3"/>
  <c r="N15" i="3"/>
  <c r="N69" i="2"/>
  <c r="N9" i="2"/>
  <c r="N52" i="2"/>
  <c r="N47" i="2"/>
  <c r="N115" i="2"/>
  <c r="N151" i="2"/>
  <c r="N42" i="2"/>
  <c r="N138" i="2"/>
  <c r="N130" i="2"/>
  <c r="N29" i="2"/>
  <c r="N131" i="2"/>
  <c r="N125" i="2"/>
  <c r="N97" i="2"/>
  <c r="N133" i="2"/>
  <c r="N147" i="2"/>
  <c r="N28" i="2"/>
  <c r="N146" i="2"/>
  <c r="N17" i="2"/>
  <c r="N75" i="2"/>
  <c r="N128" i="2"/>
  <c r="N25" i="2"/>
  <c r="N105" i="2"/>
  <c r="N85" i="2"/>
  <c r="N88" i="2"/>
  <c r="N23" i="2"/>
  <c r="N63" i="2"/>
  <c r="N139" i="2"/>
  <c r="N82" i="2"/>
  <c r="N121" i="2"/>
  <c r="N41" i="2"/>
  <c r="N132" i="2"/>
  <c r="N83" i="2"/>
  <c r="N27" i="2"/>
  <c r="N77" i="2"/>
  <c r="N127" i="2"/>
  <c r="N144" i="2"/>
  <c r="N89" i="2"/>
  <c r="N106" i="2"/>
  <c r="N16" i="3"/>
  <c r="O11" i="1"/>
  <c r="O12" i="1"/>
  <c r="O22" i="1"/>
  <c r="M31" i="1"/>
  <c r="O8" i="1"/>
  <c r="K31" i="1"/>
  <c r="O9" i="1"/>
  <c r="O14" i="1"/>
  <c r="O24" i="1"/>
  <c r="O28" i="1"/>
  <c r="O10" i="1"/>
  <c r="O15" i="1"/>
  <c r="O16" i="1"/>
  <c r="O30" i="1"/>
  <c r="O23" i="1"/>
  <c r="O20" i="1"/>
  <c r="O25" i="1"/>
  <c r="O29" i="1"/>
  <c r="O19" i="1"/>
  <c r="O13" i="1"/>
  <c r="O21" i="1"/>
  <c r="O17" i="1"/>
  <c r="O26" i="1"/>
  <c r="N10" i="3"/>
  <c r="N14" i="3"/>
  <c r="N12" i="3"/>
  <c r="J19" i="3"/>
  <c r="L19" i="3"/>
  <c r="N13" i="3"/>
  <c r="N11" i="3"/>
  <c r="N14" i="2"/>
  <c r="N76" i="2"/>
  <c r="N102" i="2"/>
  <c r="N21" i="2"/>
  <c r="N68" i="2"/>
  <c r="N149" i="2"/>
  <c r="N93" i="2"/>
  <c r="N60" i="2"/>
  <c r="N38" i="2"/>
  <c r="N20" i="2"/>
  <c r="N80" i="2"/>
  <c r="N46" i="2"/>
  <c r="N113" i="2"/>
  <c r="N136" i="2"/>
  <c r="N137" i="2"/>
  <c r="N148" i="2"/>
  <c r="N100" i="2"/>
  <c r="N58" i="2"/>
  <c r="N53" i="2"/>
  <c r="N150" i="2"/>
  <c r="N126" i="2"/>
  <c r="N36" i="2"/>
  <c r="N24" i="2"/>
  <c r="N67" i="2"/>
  <c r="N15" i="2"/>
  <c r="N39" i="2"/>
  <c r="N124" i="2"/>
  <c r="N112" i="2"/>
  <c r="N143" i="2"/>
  <c r="N43" i="2"/>
  <c r="N45" i="2"/>
  <c r="N19" i="2"/>
  <c r="N86" i="2"/>
  <c r="N145" i="2"/>
  <c r="N103" i="2"/>
  <c r="N56" i="2"/>
  <c r="N87" i="2"/>
  <c r="N65" i="2"/>
  <c r="N50" i="2"/>
  <c r="N48" i="2"/>
  <c r="N134" i="2"/>
  <c r="N31" i="2"/>
  <c r="N40" i="2"/>
  <c r="N61" i="2"/>
  <c r="N10" i="2"/>
  <c r="N107" i="2"/>
  <c r="N84" i="2"/>
  <c r="N26" i="2"/>
  <c r="N90" i="2"/>
  <c r="N123" i="2"/>
  <c r="N66" i="2"/>
  <c r="N116" i="2"/>
  <c r="N22" i="2"/>
  <c r="N70" i="2"/>
  <c r="N118" i="2"/>
  <c r="N157" i="2"/>
  <c r="N16" i="2"/>
  <c r="N104" i="2"/>
  <c r="N152" i="2"/>
  <c r="N49" i="2"/>
  <c r="N32" i="2"/>
  <c r="N92" i="2"/>
  <c r="N119" i="2"/>
  <c r="N117" i="2"/>
  <c r="N30" i="2"/>
  <c r="N154" i="2"/>
  <c r="N35" i="2"/>
  <c r="N59" i="2"/>
  <c r="N64" i="2"/>
  <c r="N94" i="2"/>
  <c r="N13" i="2"/>
  <c r="N9" i="3"/>
  <c r="N19" i="3" l="1"/>
  <c r="N170" i="2"/>
  <c r="O3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<sst xmlns="http://schemas.openxmlformats.org/spreadsheetml/2006/main" count="1232" uniqueCount="557">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</sst>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17" fontId="4" fillId="0" borderId="2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8"/>
  <sheetViews>
    <sheetView showGridLines="0" tabSelected="1" zoomScaleNormal="100" workbookViewId="0">
      <selection activeCell="B8" sqref="B8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414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556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520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0" si="0">J8*2.87/100</f>
        <v>1722</v>
      </c>
      <c r="L8" s="23">
        <v>3481.65</v>
      </c>
      <c r="M8" s="22">
        <f t="shared" ref="M8:M30" si="1">J8*3.04/100</f>
        <v>1824</v>
      </c>
      <c r="N8" s="24">
        <v>25</v>
      </c>
      <c r="O8" s="22">
        <f t="shared" ref="O8:O30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520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520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520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520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520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f>1715.46+25</f>
        <v>1740.46</v>
      </c>
      <c r="O13" s="22">
        <f t="shared" si="2"/>
        <v>39455.47</v>
      </c>
      <c r="P13" s="26"/>
    </row>
    <row r="14" spans="1:16" s="26" customFormat="1" ht="21.75" customHeight="1" x14ac:dyDescent="0.2">
      <c r="A14" s="19">
        <v>7</v>
      </c>
      <c r="B14" s="27" t="s">
        <v>41</v>
      </c>
      <c r="C14" s="24" t="s">
        <v>42</v>
      </c>
      <c r="D14" s="19" t="s">
        <v>31</v>
      </c>
      <c r="E14" s="27" t="s">
        <v>40</v>
      </c>
      <c r="F14" s="83" t="s">
        <v>520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43</v>
      </c>
      <c r="C15" s="27" t="s">
        <v>44</v>
      </c>
      <c r="D15" s="19" t="s">
        <v>31</v>
      </c>
      <c r="E15" s="28" t="s">
        <v>28</v>
      </c>
      <c r="F15" s="83" t="s">
        <v>520</v>
      </c>
      <c r="G15" s="24" t="s">
        <v>25</v>
      </c>
      <c r="H15" s="29">
        <v>44835</v>
      </c>
      <c r="I15" s="29">
        <v>45017</v>
      </c>
      <c r="J15" s="30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4" t="s">
        <v>46</v>
      </c>
      <c r="D16" s="19" t="s">
        <v>31</v>
      </c>
      <c r="E16" s="28" t="s">
        <v>47</v>
      </c>
      <c r="F16" s="83" t="s">
        <v>520</v>
      </c>
      <c r="G16" s="24" t="s">
        <v>25</v>
      </c>
      <c r="H16" s="29">
        <v>44866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520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68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7" t="s">
        <v>52</v>
      </c>
      <c r="C18" s="24" t="s">
        <v>53</v>
      </c>
      <c r="D18" s="19" t="s">
        <v>23</v>
      </c>
      <c r="E18" s="27" t="s">
        <v>54</v>
      </c>
      <c r="F18" s="83" t="s">
        <v>520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32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8" t="s">
        <v>55</v>
      </c>
      <c r="C19" s="27" t="s">
        <v>56</v>
      </c>
      <c r="D19" s="19" t="s">
        <v>31</v>
      </c>
      <c r="E19" s="28" t="s">
        <v>57</v>
      </c>
      <c r="F19" s="83" t="s">
        <v>520</v>
      </c>
      <c r="G19" s="24" t="s">
        <v>25</v>
      </c>
      <c r="H19" s="29">
        <v>44835</v>
      </c>
      <c r="I19" s="29">
        <v>45017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4" t="s">
        <v>58</v>
      </c>
      <c r="C20" s="24" t="s">
        <v>59</v>
      </c>
      <c r="D20" s="19" t="s">
        <v>23</v>
      </c>
      <c r="E20" s="28" t="s">
        <v>57</v>
      </c>
      <c r="F20" s="83" t="s">
        <v>520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62</v>
      </c>
      <c r="F21" s="65" t="s">
        <v>530</v>
      </c>
      <c r="G21" s="24" t="s">
        <v>25</v>
      </c>
      <c r="H21" s="29">
        <v>44927</v>
      </c>
      <c r="I21" s="29">
        <v>45108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63</v>
      </c>
      <c r="C22" s="24" t="s">
        <v>64</v>
      </c>
      <c r="D22" s="19" t="s">
        <v>23</v>
      </c>
      <c r="E22" s="27" t="s">
        <v>62</v>
      </c>
      <c r="F22" s="65" t="s">
        <v>530</v>
      </c>
      <c r="G22" s="24" t="s">
        <v>25</v>
      </c>
      <c r="H22" s="29">
        <v>44927</v>
      </c>
      <c r="I22" s="29">
        <v>44986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33" t="s">
        <v>67</v>
      </c>
      <c r="F23" s="33" t="s">
        <v>531</v>
      </c>
      <c r="G23" s="27" t="s">
        <v>25</v>
      </c>
      <c r="H23" s="29">
        <v>44927</v>
      </c>
      <c r="I23" s="29">
        <v>45108</v>
      </c>
      <c r="J23" s="79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68</v>
      </c>
      <c r="C24" s="24" t="s">
        <v>69</v>
      </c>
      <c r="D24" s="70" t="s">
        <v>23</v>
      </c>
      <c r="E24" s="27" t="s">
        <v>62</v>
      </c>
      <c r="F24" s="33" t="s">
        <v>529</v>
      </c>
      <c r="G24" s="27" t="s">
        <v>25</v>
      </c>
      <c r="H24" s="29">
        <v>44927</v>
      </c>
      <c r="I24" s="29">
        <v>45108</v>
      </c>
      <c r="J24" s="34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19" t="s">
        <v>31</v>
      </c>
      <c r="E25" s="27" t="s">
        <v>72</v>
      </c>
      <c r="F25" s="65" t="s">
        <v>516</v>
      </c>
      <c r="G25" s="24" t="s">
        <v>25</v>
      </c>
      <c r="H25" s="29">
        <v>43465</v>
      </c>
      <c r="I25" s="29">
        <v>44805</v>
      </c>
      <c r="J25" s="2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73</v>
      </c>
      <c r="C26" s="24" t="s">
        <v>74</v>
      </c>
      <c r="D26" s="70" t="s">
        <v>23</v>
      </c>
      <c r="E26" s="27" t="s">
        <v>75</v>
      </c>
      <c r="F26" s="65" t="s">
        <v>76</v>
      </c>
      <c r="G26" s="27" t="s">
        <v>25</v>
      </c>
      <c r="H26" s="29">
        <v>43465</v>
      </c>
      <c r="I26" s="29">
        <v>44742</v>
      </c>
      <c r="J26" s="3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23</v>
      </c>
      <c r="E27" s="27" t="s">
        <v>77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36" t="s">
        <v>83</v>
      </c>
      <c r="D28" s="84" t="s">
        <v>31</v>
      </c>
      <c r="E28" s="27" t="s">
        <v>77</v>
      </c>
      <c r="F28" s="65" t="s">
        <v>84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85</v>
      </c>
      <c r="C29" s="24" t="s">
        <v>86</v>
      </c>
      <c r="D29" s="19" t="s">
        <v>31</v>
      </c>
      <c r="E29" s="27" t="s">
        <v>75</v>
      </c>
      <c r="F29" s="65" t="s">
        <v>87</v>
      </c>
      <c r="G29" s="24" t="s">
        <v>25</v>
      </c>
      <c r="H29" s="29">
        <v>41058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s="26" customFormat="1" ht="21.75" customHeight="1" x14ac:dyDescent="0.2">
      <c r="A30" s="19">
        <v>23</v>
      </c>
      <c r="B30" s="27" t="s">
        <v>88</v>
      </c>
      <c r="C30" s="36" t="s">
        <v>89</v>
      </c>
      <c r="D30" s="37" t="s">
        <v>31</v>
      </c>
      <c r="E30" s="27" t="s">
        <v>90</v>
      </c>
      <c r="F30" s="87" t="s">
        <v>91</v>
      </c>
      <c r="G30" s="88" t="s">
        <v>25</v>
      </c>
      <c r="H30" s="89">
        <v>40673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ht="21.75" customHeight="1" x14ac:dyDescent="0.25">
      <c r="F31" s="90"/>
      <c r="G31" s="91"/>
      <c r="H31" s="91"/>
      <c r="I31" s="85" t="s">
        <v>92</v>
      </c>
      <c r="J31" s="86">
        <f>SUM(J8:J30)</f>
        <v>793500</v>
      </c>
      <c r="K31" s="86">
        <f t="shared" ref="K31:O31" si="3">SUM(K8:K30)</f>
        <v>22773.449999999997</v>
      </c>
      <c r="L31" s="86">
        <f t="shared" si="3"/>
        <v>14975.289999999999</v>
      </c>
      <c r="M31" s="86">
        <f t="shared" si="3"/>
        <v>24122.400000000001</v>
      </c>
      <c r="N31" s="86">
        <f t="shared" si="3"/>
        <v>2290.46</v>
      </c>
      <c r="O31" s="86">
        <f t="shared" si="3"/>
        <v>729338.39999999991</v>
      </c>
    </row>
    <row r="32" spans="1:15" ht="21.75" customHeight="1" x14ac:dyDescent="0.25"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C35" s="106"/>
      <c r="F35" s="106"/>
      <c r="I35" s="101"/>
      <c r="J35" s="106"/>
      <c r="K35" s="3"/>
      <c r="L35"/>
      <c r="N35" s="40"/>
    </row>
    <row r="36" spans="3:14" ht="21.75" customHeight="1" x14ac:dyDescent="0.25">
      <c r="C36" s="116"/>
      <c r="D36" s="117"/>
      <c r="F36" s="117"/>
      <c r="G36" s="117"/>
      <c r="I36" s="118"/>
      <c r="J36" s="118"/>
      <c r="K36" s="118"/>
      <c r="L36"/>
    </row>
    <row r="37" spans="3:14" ht="21.75" customHeight="1" x14ac:dyDescent="0.25">
      <c r="J37" s="101"/>
    </row>
    <row r="38" spans="3:14" ht="21.75" customHeight="1" x14ac:dyDescent="0.25">
      <c r="J38" s="101"/>
    </row>
  </sheetData>
  <autoFilter ref="A7:P31" xr:uid="{C5C5FF3B-CBFF-4FAF-8ADD-CE5D2E693A4E}"/>
  <mergeCells count="3">
    <mergeCell ref="C36:D36"/>
    <mergeCell ref="F36:G36"/>
    <mergeCell ref="I36:K36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showGridLines="0" view="pageBreakPreview" zoomScale="96" zoomScaleNormal="100" zoomScaleSheetLayoutView="96" workbookViewId="0">
      <selection activeCell="F7" sqref="F7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93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5" t="s">
        <v>556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94</v>
      </c>
      <c r="C9" s="56" t="s">
        <v>95</v>
      </c>
      <c r="D9" s="38" t="s">
        <v>31</v>
      </c>
      <c r="E9" s="56" t="s">
        <v>96</v>
      </c>
      <c r="F9" s="56" t="s">
        <v>97</v>
      </c>
      <c r="G9" s="38" t="s">
        <v>98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99</v>
      </c>
      <c r="C10" s="56" t="s">
        <v>100</v>
      </c>
      <c r="D10" s="38" t="s">
        <v>31</v>
      </c>
      <c r="E10" s="56" t="s">
        <v>96</v>
      </c>
      <c r="F10" s="56" t="s">
        <v>84</v>
      </c>
      <c r="G10" s="38" t="s">
        <v>98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8" si="0">A10+1</f>
        <v>3</v>
      </c>
      <c r="B11" s="56" t="s">
        <v>101</v>
      </c>
      <c r="C11" s="56" t="s">
        <v>102</v>
      </c>
      <c r="D11" s="38" t="s">
        <v>23</v>
      </c>
      <c r="E11" s="56" t="s">
        <v>96</v>
      </c>
      <c r="F11" s="62" t="s">
        <v>103</v>
      </c>
      <c r="G11" s="38" t="s">
        <v>98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104</v>
      </c>
      <c r="C12" s="56" t="s">
        <v>105</v>
      </c>
      <c r="D12" s="38" t="s">
        <v>31</v>
      </c>
      <c r="E12" s="56" t="s">
        <v>96</v>
      </c>
      <c r="F12" s="62" t="s">
        <v>106</v>
      </c>
      <c r="G12" s="38" t="s">
        <v>98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107</v>
      </c>
      <c r="C13" s="56" t="s">
        <v>108</v>
      </c>
      <c r="D13" s="38" t="s">
        <v>31</v>
      </c>
      <c r="E13" s="56" t="s">
        <v>96</v>
      </c>
      <c r="F13" s="62" t="s">
        <v>109</v>
      </c>
      <c r="G13" s="38" t="s">
        <v>98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110</v>
      </c>
      <c r="C14" s="56" t="s">
        <v>111</v>
      </c>
      <c r="D14" s="38" t="s">
        <v>31</v>
      </c>
      <c r="E14" s="56" t="s">
        <v>96</v>
      </c>
      <c r="F14" s="62" t="s">
        <v>109</v>
      </c>
      <c r="G14" s="38" t="s">
        <v>98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112</v>
      </c>
      <c r="C15" s="56" t="s">
        <v>113</v>
      </c>
      <c r="D15" s="38" t="s">
        <v>31</v>
      </c>
      <c r="E15" s="56" t="s">
        <v>96</v>
      </c>
      <c r="F15" s="62" t="s">
        <v>84</v>
      </c>
      <c r="G15" s="38" t="s">
        <v>98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114</v>
      </c>
      <c r="C16" s="56" t="s">
        <v>115</v>
      </c>
      <c r="D16" s="38" t="s">
        <v>31</v>
      </c>
      <c r="E16" s="56" t="s">
        <v>96</v>
      </c>
      <c r="F16" s="20" t="s">
        <v>81</v>
      </c>
      <c r="G16" s="38" t="s">
        <v>98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5">
      <c r="A17" s="39">
        <f t="shared" si="0"/>
        <v>9</v>
      </c>
      <c r="B17" s="112" t="s">
        <v>532</v>
      </c>
      <c r="C17" s="56" t="s">
        <v>533</v>
      </c>
      <c r="D17" s="38" t="s">
        <v>23</v>
      </c>
      <c r="E17" s="56" t="s">
        <v>96</v>
      </c>
      <c r="F17" s="20" t="s">
        <v>48</v>
      </c>
      <c r="G17" s="38" t="s">
        <v>98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">
      <c r="A18" s="39">
        <f t="shared" si="0"/>
        <v>10</v>
      </c>
      <c r="B18" s="56" t="s">
        <v>116</v>
      </c>
      <c r="C18" s="56" t="s">
        <v>117</v>
      </c>
      <c r="D18" s="38" t="s">
        <v>23</v>
      </c>
      <c r="E18" s="56" t="s">
        <v>96</v>
      </c>
      <c r="F18" s="20" t="s">
        <v>118</v>
      </c>
      <c r="G18" s="38" t="s">
        <v>98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413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25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25">
      <c r="B24"/>
      <c r="C24" s="116"/>
      <c r="D24" s="117"/>
      <c r="E24"/>
      <c r="F24" s="117"/>
      <c r="G24" s="117"/>
      <c r="H24"/>
      <c r="I24" s="118"/>
      <c r="J24" s="118"/>
      <c r="K24" s="118"/>
      <c r="L24"/>
      <c r="M24"/>
    </row>
    <row r="25" spans="1:14" ht="23.25" customHeight="1" x14ac:dyDescent="0.2">
      <c r="B25" s="42"/>
      <c r="C25" s="119"/>
      <c r="D25" s="119"/>
      <c r="E25" s="42"/>
      <c r="F25" s="119"/>
      <c r="G25" s="119"/>
      <c r="H25" s="42"/>
      <c r="I25" s="120"/>
      <c r="J25" s="120"/>
      <c r="K25" s="120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74"/>
  <sheetViews>
    <sheetView showGridLines="0" topLeftCell="A150" zoomScaleNormal="100" zoomScaleSheetLayoutView="100" workbookViewId="0">
      <selection activeCell="K174" sqref="K174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415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2025</v>
      </c>
      <c r="E6" s="9" t="s">
        <v>5</v>
      </c>
      <c r="F6" s="115" t="s">
        <v>556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189</v>
      </c>
      <c r="C9" s="24" t="s">
        <v>190</v>
      </c>
      <c r="D9" s="19" t="s">
        <v>23</v>
      </c>
      <c r="E9" s="27" t="s">
        <v>191</v>
      </c>
      <c r="F9" s="27" t="s">
        <v>192</v>
      </c>
      <c r="G9" s="24" t="s">
        <v>98</v>
      </c>
      <c r="H9" s="29">
        <v>43843</v>
      </c>
      <c r="I9" s="31">
        <v>50014.18</v>
      </c>
      <c r="J9" s="22">
        <f t="shared" ref="J9:J35" si="0">I9*2.87/100</f>
        <v>1435.406966</v>
      </c>
      <c r="K9" s="32">
        <v>1856</v>
      </c>
      <c r="L9" s="22">
        <f t="shared" ref="L9:L35" si="1">I9*3.04/100</f>
        <v>1520.4310720000001</v>
      </c>
      <c r="M9" s="24">
        <v>25</v>
      </c>
      <c r="N9" s="22">
        <f t="shared" ref="N9:N35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194</v>
      </c>
      <c r="C10" s="24" t="s">
        <v>195</v>
      </c>
      <c r="D10" s="70" t="s">
        <v>31</v>
      </c>
      <c r="E10" s="27" t="s">
        <v>193</v>
      </c>
      <c r="F10" s="27" t="s">
        <v>196</v>
      </c>
      <c r="G10" s="27" t="s">
        <v>98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475</v>
      </c>
      <c r="C11" s="94" t="s">
        <v>476</v>
      </c>
      <c r="D11" s="70" t="s">
        <v>23</v>
      </c>
      <c r="E11" s="27" t="s">
        <v>481</v>
      </c>
      <c r="F11" s="97" t="s">
        <v>518</v>
      </c>
      <c r="G11" s="27" t="s">
        <v>98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473</v>
      </c>
      <c r="C12" s="94" t="s">
        <v>474</v>
      </c>
      <c r="D12" s="70" t="s">
        <v>31</v>
      </c>
      <c r="E12" s="27" t="s">
        <v>121</v>
      </c>
      <c r="F12" s="97" t="s">
        <v>517</v>
      </c>
      <c r="G12" s="27" t="s">
        <v>98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119</v>
      </c>
      <c r="C13" s="24" t="s">
        <v>120</v>
      </c>
      <c r="D13" s="19" t="s">
        <v>31</v>
      </c>
      <c r="E13" s="27" t="s">
        <v>121</v>
      </c>
      <c r="F13" s="27" t="s">
        <v>122</v>
      </c>
      <c r="G13" s="24" t="s">
        <v>98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123</v>
      </c>
      <c r="C14" s="24" t="s">
        <v>124</v>
      </c>
      <c r="D14" s="19" t="s">
        <v>23</v>
      </c>
      <c r="E14" s="27" t="s">
        <v>125</v>
      </c>
      <c r="F14" s="27" t="s">
        <v>126</v>
      </c>
      <c r="G14" s="24" t="s">
        <v>98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336</v>
      </c>
      <c r="C15" s="24" t="s">
        <v>337</v>
      </c>
      <c r="D15" s="70" t="s">
        <v>23</v>
      </c>
      <c r="E15" s="27" t="s">
        <v>236</v>
      </c>
      <c r="F15" s="77" t="s">
        <v>48</v>
      </c>
      <c r="G15" s="27" t="s">
        <v>98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134</v>
      </c>
      <c r="C16" s="24" t="s">
        <v>135</v>
      </c>
      <c r="D16" s="19" t="s">
        <v>23</v>
      </c>
      <c r="E16" s="27" t="s">
        <v>136</v>
      </c>
      <c r="F16" s="27" t="s">
        <v>126</v>
      </c>
      <c r="G16" s="24" t="s">
        <v>98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362</v>
      </c>
      <c r="C17" s="24" t="s">
        <v>363</v>
      </c>
      <c r="D17" s="70" t="s">
        <v>23</v>
      </c>
      <c r="E17" s="27" t="s">
        <v>266</v>
      </c>
      <c r="F17" s="27" t="s">
        <v>364</v>
      </c>
      <c r="G17" s="27" t="s">
        <v>98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511</v>
      </c>
      <c r="C18" s="93" t="s">
        <v>512</v>
      </c>
      <c r="D18" s="105" t="s">
        <v>23</v>
      </c>
      <c r="E18" s="65" t="s">
        <v>141</v>
      </c>
      <c r="F18" s="92" t="s">
        <v>491</v>
      </c>
      <c r="G18" s="27" t="s">
        <v>98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338</v>
      </c>
      <c r="C19" s="24" t="s">
        <v>339</v>
      </c>
      <c r="D19" s="70" t="s">
        <v>23</v>
      </c>
      <c r="E19" s="27" t="s">
        <v>236</v>
      </c>
      <c r="F19" s="65" t="s">
        <v>48</v>
      </c>
      <c r="G19" s="27" t="s">
        <v>98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272</v>
      </c>
      <c r="C20" s="24" t="s">
        <v>273</v>
      </c>
      <c r="D20" s="19" t="s">
        <v>31</v>
      </c>
      <c r="E20" s="27" t="s">
        <v>274</v>
      </c>
      <c r="F20" s="27" t="s">
        <v>275</v>
      </c>
      <c r="G20" s="24" t="s">
        <v>98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353</v>
      </c>
      <c r="C21" s="24" t="s">
        <v>354</v>
      </c>
      <c r="D21" s="70" t="s">
        <v>23</v>
      </c>
      <c r="E21" s="27" t="s">
        <v>236</v>
      </c>
      <c r="F21" s="77" t="s">
        <v>344</v>
      </c>
      <c r="G21" s="27" t="s">
        <v>98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168</v>
      </c>
      <c r="C22" s="20" t="s">
        <v>144</v>
      </c>
      <c r="D22" s="70" t="s">
        <v>23</v>
      </c>
      <c r="E22" s="27" t="s">
        <v>141</v>
      </c>
      <c r="F22" s="69" t="s">
        <v>520</v>
      </c>
      <c r="G22" s="20" t="s">
        <v>98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276</v>
      </c>
      <c r="C23" s="24" t="s">
        <v>277</v>
      </c>
      <c r="D23" s="19" t="s">
        <v>31</v>
      </c>
      <c r="E23" s="27" t="s">
        <v>274</v>
      </c>
      <c r="F23" s="27" t="s">
        <v>278</v>
      </c>
      <c r="G23" s="24" t="s">
        <v>98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279</v>
      </c>
      <c r="C24" s="24" t="s">
        <v>280</v>
      </c>
      <c r="D24" s="19" t="s">
        <v>31</v>
      </c>
      <c r="E24" s="27" t="s">
        <v>274</v>
      </c>
      <c r="F24" s="27" t="s">
        <v>281</v>
      </c>
      <c r="G24" s="24" t="s">
        <v>98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214</v>
      </c>
      <c r="C25" s="24" t="s">
        <v>215</v>
      </c>
      <c r="D25" s="70" t="s">
        <v>23</v>
      </c>
      <c r="E25" s="27" t="s">
        <v>216</v>
      </c>
      <c r="F25" s="77" t="s">
        <v>78</v>
      </c>
      <c r="G25" s="27" t="s">
        <v>98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365</v>
      </c>
      <c r="C26" s="24" t="s">
        <v>366</v>
      </c>
      <c r="D26" s="19" t="s">
        <v>23</v>
      </c>
      <c r="E26" s="27" t="s">
        <v>266</v>
      </c>
      <c r="F26" s="27" t="s">
        <v>367</v>
      </c>
      <c r="G26" s="24" t="s">
        <v>98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282</v>
      </c>
      <c r="C27" s="24" t="s">
        <v>283</v>
      </c>
      <c r="D27" s="19" t="s">
        <v>31</v>
      </c>
      <c r="E27" s="27" t="s">
        <v>284</v>
      </c>
      <c r="F27" s="27" t="s">
        <v>285</v>
      </c>
      <c r="G27" s="24" t="s">
        <v>98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342</v>
      </c>
      <c r="C28" s="24" t="s">
        <v>343</v>
      </c>
      <c r="D28" s="70" t="s">
        <v>23</v>
      </c>
      <c r="E28" s="27" t="s">
        <v>236</v>
      </c>
      <c r="F28" s="77" t="s">
        <v>344</v>
      </c>
      <c r="G28" s="27" t="s">
        <v>98</v>
      </c>
      <c r="H28" s="29">
        <v>44927</v>
      </c>
      <c r="I28" s="79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286</v>
      </c>
      <c r="C29" s="24" t="s">
        <v>287</v>
      </c>
      <c r="D29" s="19" t="s">
        <v>31</v>
      </c>
      <c r="E29" s="27" t="s">
        <v>274</v>
      </c>
      <c r="F29" s="27" t="s">
        <v>288</v>
      </c>
      <c r="G29" s="24" t="s">
        <v>98</v>
      </c>
      <c r="H29" s="29">
        <v>41333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186</v>
      </c>
      <c r="C30" s="24" t="s">
        <v>187</v>
      </c>
      <c r="D30" s="19" t="s">
        <v>23</v>
      </c>
      <c r="E30" s="27" t="s">
        <v>188</v>
      </c>
      <c r="F30" s="27" t="s">
        <v>174</v>
      </c>
      <c r="G30" s="24" t="s">
        <v>98</v>
      </c>
      <c r="H30" s="29">
        <v>44927</v>
      </c>
      <c r="I30" s="21">
        <v>10000</v>
      </c>
      <c r="J30" s="22">
        <f t="shared" si="0"/>
        <v>287</v>
      </c>
      <c r="K30" s="68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289</v>
      </c>
      <c r="C31" s="24" t="s">
        <v>290</v>
      </c>
      <c r="D31" s="19" t="s">
        <v>31</v>
      </c>
      <c r="E31" s="27" t="s">
        <v>274</v>
      </c>
      <c r="F31" s="27" t="s">
        <v>291</v>
      </c>
      <c r="G31" s="24" t="s">
        <v>98</v>
      </c>
      <c r="H31" s="29">
        <v>41617</v>
      </c>
      <c r="I31" s="31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132</v>
      </c>
      <c r="C32" s="24" t="s">
        <v>133</v>
      </c>
      <c r="D32" s="19" t="s">
        <v>31</v>
      </c>
      <c r="E32" s="27" t="s">
        <v>129</v>
      </c>
      <c r="F32" s="27" t="s">
        <v>521</v>
      </c>
      <c r="G32" s="24" t="s">
        <v>98</v>
      </c>
      <c r="H32" s="29">
        <v>44927</v>
      </c>
      <c r="I32" s="21">
        <v>25000</v>
      </c>
      <c r="J32" s="22">
        <f t="shared" si="0"/>
        <v>717.5</v>
      </c>
      <c r="K32" s="68">
        <v>0</v>
      </c>
      <c r="L32" s="22">
        <f t="shared" si="1"/>
        <v>760</v>
      </c>
      <c r="M32" s="24">
        <v>25</v>
      </c>
      <c r="N32" s="22">
        <f t="shared" si="2"/>
        <v>23497.5</v>
      </c>
    </row>
    <row r="33" spans="1:14" s="26" customFormat="1" ht="20.25" customHeight="1" x14ac:dyDescent="0.2">
      <c r="A33" s="19">
        <f t="shared" si="3"/>
        <v>25</v>
      </c>
      <c r="B33" s="102" t="s">
        <v>469</v>
      </c>
      <c r="C33" s="94" t="s">
        <v>470</v>
      </c>
      <c r="D33" s="70" t="s">
        <v>23</v>
      </c>
      <c r="E33" s="27" t="s">
        <v>188</v>
      </c>
      <c r="F33" s="97" t="s">
        <v>522</v>
      </c>
      <c r="G33" s="27" t="s">
        <v>98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4" s="26" customFormat="1" ht="20.25" customHeight="1" x14ac:dyDescent="0.2">
      <c r="A34" s="19">
        <f t="shared" si="3"/>
        <v>26</v>
      </c>
      <c r="B34" s="96" t="s">
        <v>496</v>
      </c>
      <c r="C34" s="94" t="s">
        <v>497</v>
      </c>
      <c r="D34" s="19" t="s">
        <v>31</v>
      </c>
      <c r="E34" s="97" t="s">
        <v>499</v>
      </c>
      <c r="F34" s="19" t="s">
        <v>498</v>
      </c>
      <c r="G34" s="27" t="s">
        <v>98</v>
      </c>
      <c r="H34" s="29">
        <v>45108</v>
      </c>
      <c r="I34" s="67">
        <v>16000</v>
      </c>
      <c r="J34" s="22">
        <f t="shared" si="0"/>
        <v>459.2</v>
      </c>
      <c r="K34" s="32">
        <v>0</v>
      </c>
      <c r="L34" s="22">
        <f t="shared" si="1"/>
        <v>486.4</v>
      </c>
      <c r="M34" s="24">
        <v>25</v>
      </c>
      <c r="N34" s="22">
        <f t="shared" si="2"/>
        <v>15029.4</v>
      </c>
    </row>
    <row r="35" spans="1:14" s="26" customFormat="1" ht="20.25" customHeight="1" x14ac:dyDescent="0.2">
      <c r="A35" s="19">
        <f t="shared" si="3"/>
        <v>27</v>
      </c>
      <c r="B35" s="24" t="s">
        <v>137</v>
      </c>
      <c r="C35" s="24" t="s">
        <v>138</v>
      </c>
      <c r="D35" s="19" t="s">
        <v>23</v>
      </c>
      <c r="E35" s="27" t="s">
        <v>136</v>
      </c>
      <c r="F35" s="27" t="s">
        <v>126</v>
      </c>
      <c r="G35" s="24" t="s">
        <v>98</v>
      </c>
      <c r="H35" s="29">
        <v>44713</v>
      </c>
      <c r="I35" s="21">
        <v>18000</v>
      </c>
      <c r="J35" s="22">
        <f t="shared" si="0"/>
        <v>516.6</v>
      </c>
      <c r="K35" s="32">
        <v>0</v>
      </c>
      <c r="L35" s="22">
        <f t="shared" si="1"/>
        <v>547.20000000000005</v>
      </c>
      <c r="M35" s="24">
        <v>25</v>
      </c>
      <c r="N35" s="22">
        <f t="shared" si="2"/>
        <v>16911.2</v>
      </c>
    </row>
    <row r="36" spans="1:14" s="26" customFormat="1" ht="20.25" customHeight="1" x14ac:dyDescent="0.2">
      <c r="A36" s="19">
        <f t="shared" si="3"/>
        <v>28</v>
      </c>
      <c r="B36" s="27" t="s">
        <v>261</v>
      </c>
      <c r="C36" s="24" t="s">
        <v>262</v>
      </c>
      <c r="D36" s="19" t="s">
        <v>31</v>
      </c>
      <c r="E36" s="27" t="s">
        <v>188</v>
      </c>
      <c r="F36" s="27" t="s">
        <v>263</v>
      </c>
      <c r="G36" s="24" t="s">
        <v>98</v>
      </c>
      <c r="H36" s="29">
        <v>43160</v>
      </c>
      <c r="I36" s="31">
        <v>11000</v>
      </c>
      <c r="J36" s="22">
        <f t="shared" ref="J36:J66" si="4">I36*2.87/100</f>
        <v>315.7</v>
      </c>
      <c r="K36" s="32">
        <v>0</v>
      </c>
      <c r="L36" s="22">
        <f t="shared" ref="L36:L66" si="5">I36*3.04/100</f>
        <v>334.4</v>
      </c>
      <c r="M36" s="24">
        <v>25</v>
      </c>
      <c r="N36" s="22">
        <f t="shared" ref="N36:N66" si="6">I36-J36-K36-L36-M36</f>
        <v>10324.9</v>
      </c>
    </row>
    <row r="37" spans="1:14" s="26" customFormat="1" ht="20.25" customHeight="1" x14ac:dyDescent="0.25">
      <c r="A37" s="19">
        <f t="shared" si="3"/>
        <v>29</v>
      </c>
      <c r="B37" s="93" t="s">
        <v>426</v>
      </c>
      <c r="C37" s="94" t="s">
        <v>427</v>
      </c>
      <c r="D37" s="19" t="s">
        <v>31</v>
      </c>
      <c r="E37" s="92" t="s">
        <v>188</v>
      </c>
      <c r="F37" s="98" t="s">
        <v>450</v>
      </c>
      <c r="G37" s="27" t="s">
        <v>98</v>
      </c>
      <c r="H37" s="29">
        <v>44958</v>
      </c>
      <c r="I37" s="21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4" s="26" customFormat="1" ht="20.25" customHeight="1" x14ac:dyDescent="0.2">
      <c r="A38" s="19">
        <f t="shared" si="3"/>
        <v>30</v>
      </c>
      <c r="B38" s="27" t="s">
        <v>254</v>
      </c>
      <c r="C38" s="24" t="s">
        <v>255</v>
      </c>
      <c r="D38" s="70" t="s">
        <v>31</v>
      </c>
      <c r="E38" s="27" t="s">
        <v>256</v>
      </c>
      <c r="F38" s="27" t="s">
        <v>257</v>
      </c>
      <c r="G38" s="27" t="s">
        <v>98</v>
      </c>
      <c r="H38" s="29">
        <v>40231</v>
      </c>
      <c r="I38" s="31">
        <v>12000</v>
      </c>
      <c r="J38" s="22">
        <f t="shared" si="4"/>
        <v>344.4</v>
      </c>
      <c r="K38" s="32">
        <v>0</v>
      </c>
      <c r="L38" s="22">
        <f t="shared" si="5"/>
        <v>364.8</v>
      </c>
      <c r="M38" s="24">
        <v>25</v>
      </c>
      <c r="N38" s="22">
        <f t="shared" si="6"/>
        <v>11265.800000000001</v>
      </c>
    </row>
    <row r="39" spans="1:14" s="26" customFormat="1" ht="20.25" customHeight="1" x14ac:dyDescent="0.2">
      <c r="A39" s="19">
        <f t="shared" si="3"/>
        <v>31</v>
      </c>
      <c r="B39" s="27" t="s">
        <v>351</v>
      </c>
      <c r="C39" s="24" t="s">
        <v>352</v>
      </c>
      <c r="D39" s="70" t="s">
        <v>23</v>
      </c>
      <c r="E39" s="27" t="s">
        <v>236</v>
      </c>
      <c r="F39" s="77" t="s">
        <v>347</v>
      </c>
      <c r="G39" s="27" t="s">
        <v>98</v>
      </c>
      <c r="H39" s="29">
        <v>44927</v>
      </c>
      <c r="I39" s="79">
        <v>10000</v>
      </c>
      <c r="J39" s="22">
        <f t="shared" si="4"/>
        <v>287</v>
      </c>
      <c r="K39" s="32">
        <v>0</v>
      </c>
      <c r="L39" s="22">
        <f t="shared" si="5"/>
        <v>304</v>
      </c>
      <c r="M39" s="24">
        <v>25</v>
      </c>
      <c r="N39" s="22">
        <f t="shared" si="6"/>
        <v>9384</v>
      </c>
    </row>
    <row r="40" spans="1:14" s="26" customFormat="1" ht="20.25" customHeight="1" x14ac:dyDescent="0.2">
      <c r="A40" s="19">
        <f t="shared" si="3"/>
        <v>32</v>
      </c>
      <c r="B40" s="27" t="s">
        <v>368</v>
      </c>
      <c r="C40" s="24" t="s">
        <v>369</v>
      </c>
      <c r="D40" s="70" t="s">
        <v>23</v>
      </c>
      <c r="E40" s="27" t="s">
        <v>370</v>
      </c>
      <c r="F40" s="27" t="s">
        <v>103</v>
      </c>
      <c r="G40" s="27" t="s">
        <v>98</v>
      </c>
      <c r="H40" s="29">
        <v>41609</v>
      </c>
      <c r="I40" s="31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4" s="26" customFormat="1" ht="20.25" customHeight="1" x14ac:dyDescent="0.2">
      <c r="A41" s="19">
        <f t="shared" si="3"/>
        <v>33</v>
      </c>
      <c r="B41" s="63" t="s">
        <v>219</v>
      </c>
      <c r="C41" s="24" t="s">
        <v>220</v>
      </c>
      <c r="D41" s="70" t="s">
        <v>23</v>
      </c>
      <c r="E41" s="27" t="s">
        <v>136</v>
      </c>
      <c r="F41" s="28" t="s">
        <v>78</v>
      </c>
      <c r="G41" s="27" t="s">
        <v>98</v>
      </c>
      <c r="H41" s="29">
        <v>44564</v>
      </c>
      <c r="I41" s="67">
        <v>18000</v>
      </c>
      <c r="J41" s="22">
        <f t="shared" si="4"/>
        <v>516.6</v>
      </c>
      <c r="K41" s="32">
        <v>0</v>
      </c>
      <c r="L41" s="22">
        <f t="shared" si="5"/>
        <v>547.20000000000005</v>
      </c>
      <c r="M41" s="24">
        <v>25</v>
      </c>
      <c r="N41" s="22">
        <f t="shared" si="6"/>
        <v>16911.2</v>
      </c>
    </row>
    <row r="42" spans="1:14" s="26" customFormat="1" ht="20.25" customHeight="1" x14ac:dyDescent="0.2">
      <c r="A42" s="19">
        <f t="shared" si="3"/>
        <v>34</v>
      </c>
      <c r="B42" s="63" t="s">
        <v>221</v>
      </c>
      <c r="C42" s="24" t="s">
        <v>222</v>
      </c>
      <c r="D42" s="70" t="s">
        <v>23</v>
      </c>
      <c r="E42" s="27" t="s">
        <v>136</v>
      </c>
      <c r="F42" s="28" t="s">
        <v>223</v>
      </c>
      <c r="G42" s="27" t="s">
        <v>98</v>
      </c>
      <c r="H42" s="29">
        <v>44564</v>
      </c>
      <c r="I42" s="67">
        <v>18000</v>
      </c>
      <c r="J42" s="22">
        <f t="shared" si="4"/>
        <v>516.6</v>
      </c>
      <c r="K42" s="32">
        <v>0</v>
      </c>
      <c r="L42" s="22">
        <f t="shared" si="5"/>
        <v>547.20000000000005</v>
      </c>
      <c r="M42" s="24">
        <v>25</v>
      </c>
      <c r="N42" s="22">
        <f t="shared" si="6"/>
        <v>16911.2</v>
      </c>
    </row>
    <row r="43" spans="1:14" s="26" customFormat="1" ht="20.25" customHeight="1" x14ac:dyDescent="0.2">
      <c r="A43" s="19">
        <f t="shared" si="3"/>
        <v>35</v>
      </c>
      <c r="B43" s="27" t="s">
        <v>197</v>
      </c>
      <c r="C43" s="24" t="s">
        <v>198</v>
      </c>
      <c r="D43" s="70" t="s">
        <v>31</v>
      </c>
      <c r="E43" s="27" t="s">
        <v>199</v>
      </c>
      <c r="F43" s="27" t="s">
        <v>200</v>
      </c>
      <c r="G43" s="27" t="s">
        <v>98</v>
      </c>
      <c r="H43" s="29">
        <v>40490</v>
      </c>
      <c r="I43" s="31">
        <v>25450</v>
      </c>
      <c r="J43" s="22">
        <f t="shared" si="4"/>
        <v>730.41499999999996</v>
      </c>
      <c r="K43" s="32">
        <v>0</v>
      </c>
      <c r="L43" s="22">
        <f t="shared" si="5"/>
        <v>773.68</v>
      </c>
      <c r="M43" s="32">
        <f>1715.46+25</f>
        <v>1740.46</v>
      </c>
      <c r="N43" s="22">
        <f t="shared" si="6"/>
        <v>22205.445</v>
      </c>
    </row>
    <row r="44" spans="1:14" s="26" customFormat="1" ht="20.25" customHeight="1" x14ac:dyDescent="0.25">
      <c r="A44" s="19">
        <f t="shared" si="3"/>
        <v>36</v>
      </c>
      <c r="B44" s="95" t="s">
        <v>432</v>
      </c>
      <c r="C44" s="94" t="s">
        <v>433</v>
      </c>
      <c r="D44" s="19" t="s">
        <v>31</v>
      </c>
      <c r="E44" s="92" t="s">
        <v>188</v>
      </c>
      <c r="F44" s="92" t="s">
        <v>452</v>
      </c>
      <c r="G44" s="27" t="s">
        <v>98</v>
      </c>
      <c r="H44" s="29">
        <v>44958</v>
      </c>
      <c r="I44" s="21">
        <v>10000</v>
      </c>
      <c r="J44" s="22">
        <f t="shared" si="4"/>
        <v>287</v>
      </c>
      <c r="K44" s="32">
        <v>0</v>
      </c>
      <c r="L44" s="22">
        <f t="shared" si="5"/>
        <v>304</v>
      </c>
      <c r="M44" s="24">
        <v>25</v>
      </c>
      <c r="N44" s="22">
        <f t="shared" si="6"/>
        <v>9384</v>
      </c>
    </row>
    <row r="45" spans="1:14" s="26" customFormat="1" ht="20.25" customHeight="1" x14ac:dyDescent="0.2">
      <c r="A45" s="19">
        <f t="shared" si="3"/>
        <v>37</v>
      </c>
      <c r="B45" s="27" t="s">
        <v>371</v>
      </c>
      <c r="C45" s="24" t="s">
        <v>372</v>
      </c>
      <c r="D45" s="70" t="s">
        <v>23</v>
      </c>
      <c r="E45" s="27" t="s">
        <v>266</v>
      </c>
      <c r="F45" s="27" t="s">
        <v>373</v>
      </c>
      <c r="G45" s="27" t="s">
        <v>98</v>
      </c>
      <c r="H45" s="29">
        <v>40648</v>
      </c>
      <c r="I45" s="3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4" s="26" customFormat="1" ht="20.25" customHeight="1" x14ac:dyDescent="0.2">
      <c r="A46" s="19">
        <f t="shared" si="3"/>
        <v>38</v>
      </c>
      <c r="B46" s="108" t="s">
        <v>159</v>
      </c>
      <c r="C46" s="24" t="s">
        <v>160</v>
      </c>
      <c r="D46" s="19" t="s">
        <v>23</v>
      </c>
      <c r="E46" s="27" t="s">
        <v>161</v>
      </c>
      <c r="F46" s="69" t="s">
        <v>523</v>
      </c>
      <c r="G46" s="24" t="s">
        <v>98</v>
      </c>
      <c r="H46" s="29">
        <v>44805</v>
      </c>
      <c r="I46" s="111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4" s="26" customFormat="1" ht="20.25" customHeight="1" x14ac:dyDescent="0.2">
      <c r="A47" s="19">
        <f t="shared" si="3"/>
        <v>39</v>
      </c>
      <c r="B47" s="108" t="s">
        <v>217</v>
      </c>
      <c r="C47" s="24" t="s">
        <v>218</v>
      </c>
      <c r="D47" s="70" t="s">
        <v>31</v>
      </c>
      <c r="E47" s="27" t="s">
        <v>216</v>
      </c>
      <c r="F47" s="77" t="s">
        <v>78</v>
      </c>
      <c r="G47" s="27" t="s">
        <v>98</v>
      </c>
      <c r="H47" s="29">
        <v>44927</v>
      </c>
      <c r="I47" s="110">
        <v>20000</v>
      </c>
      <c r="J47" s="22">
        <f t="shared" si="4"/>
        <v>574</v>
      </c>
      <c r="K47" s="32">
        <v>0</v>
      </c>
      <c r="L47" s="22">
        <f t="shared" si="5"/>
        <v>608</v>
      </c>
      <c r="M47" s="24">
        <v>25</v>
      </c>
      <c r="N47" s="22">
        <f t="shared" si="6"/>
        <v>18793</v>
      </c>
    </row>
    <row r="48" spans="1:14" s="26" customFormat="1" ht="20.25" customHeight="1" x14ac:dyDescent="0.2">
      <c r="A48" s="19">
        <f t="shared" si="3"/>
        <v>40</v>
      </c>
      <c r="B48" s="108" t="s">
        <v>250</v>
      </c>
      <c r="C48" s="24" t="s">
        <v>251</v>
      </c>
      <c r="D48" s="70" t="s">
        <v>31</v>
      </c>
      <c r="E48" s="27" t="s">
        <v>252</v>
      </c>
      <c r="F48" s="27" t="s">
        <v>253</v>
      </c>
      <c r="G48" s="27" t="s">
        <v>98</v>
      </c>
      <c r="H48" s="29">
        <v>40571</v>
      </c>
      <c r="I48" s="109">
        <v>12600</v>
      </c>
      <c r="J48" s="22">
        <f t="shared" si="4"/>
        <v>361.62</v>
      </c>
      <c r="K48" s="32">
        <v>0</v>
      </c>
      <c r="L48" s="22">
        <f t="shared" si="5"/>
        <v>383.04</v>
      </c>
      <c r="M48" s="24">
        <v>25</v>
      </c>
      <c r="N48" s="22">
        <f t="shared" si="6"/>
        <v>11830.339999999998</v>
      </c>
    </row>
    <row r="49" spans="1:15" s="26" customFormat="1" ht="20.25" customHeight="1" x14ac:dyDescent="0.2">
      <c r="A49" s="19">
        <f t="shared" si="3"/>
        <v>41</v>
      </c>
      <c r="B49" s="24" t="s">
        <v>142</v>
      </c>
      <c r="C49" s="24" t="s">
        <v>143</v>
      </c>
      <c r="D49" s="19" t="s">
        <v>23</v>
      </c>
      <c r="E49" s="27" t="s">
        <v>136</v>
      </c>
      <c r="F49" s="27" t="s">
        <v>126</v>
      </c>
      <c r="G49" s="24" t="s">
        <v>98</v>
      </c>
      <c r="H49" s="29">
        <v>44713</v>
      </c>
      <c r="I49" s="21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0.25" customHeight="1" x14ac:dyDescent="0.2">
      <c r="A50" s="19">
        <f t="shared" si="3"/>
        <v>42</v>
      </c>
      <c r="B50" s="64" t="s">
        <v>234</v>
      </c>
      <c r="C50" s="24" t="s">
        <v>235</v>
      </c>
      <c r="D50" s="70" t="s">
        <v>23</v>
      </c>
      <c r="E50" s="27" t="s">
        <v>236</v>
      </c>
      <c r="F50" s="28" t="s">
        <v>103</v>
      </c>
      <c r="G50" s="27" t="s">
        <v>98</v>
      </c>
      <c r="H50" s="29">
        <v>44564</v>
      </c>
      <c r="I50" s="67">
        <v>14000</v>
      </c>
      <c r="J50" s="22">
        <f t="shared" si="4"/>
        <v>401.8</v>
      </c>
      <c r="K50" s="32">
        <v>0</v>
      </c>
      <c r="L50" s="22">
        <f t="shared" si="5"/>
        <v>425.6</v>
      </c>
      <c r="M50" s="24">
        <v>25</v>
      </c>
      <c r="N50" s="22">
        <f t="shared" si="6"/>
        <v>13147.6</v>
      </c>
    </row>
    <row r="51" spans="1:15" ht="20.25" customHeight="1" x14ac:dyDescent="0.25">
      <c r="A51" s="19">
        <f t="shared" si="3"/>
        <v>43</v>
      </c>
      <c r="B51" s="93" t="s">
        <v>507</v>
      </c>
      <c r="C51" s="93" t="s">
        <v>508</v>
      </c>
      <c r="D51" s="105" t="s">
        <v>23</v>
      </c>
      <c r="E51" s="65" t="s">
        <v>141</v>
      </c>
      <c r="F51" s="92" t="s">
        <v>491</v>
      </c>
      <c r="G51" s="27" t="s">
        <v>98</v>
      </c>
      <c r="H51" s="29">
        <v>45170</v>
      </c>
      <c r="I51" s="67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  <c r="O51" s="26"/>
    </row>
    <row r="52" spans="1:15" ht="20.25" customHeight="1" x14ac:dyDescent="0.25">
      <c r="A52" s="19">
        <f t="shared" si="3"/>
        <v>44</v>
      </c>
      <c r="B52" s="27" t="s">
        <v>204</v>
      </c>
      <c r="C52" s="24" t="s">
        <v>205</v>
      </c>
      <c r="D52" s="70" t="s">
        <v>31</v>
      </c>
      <c r="E52" s="27" t="s">
        <v>129</v>
      </c>
      <c r="F52" s="77" t="s">
        <v>103</v>
      </c>
      <c r="G52" s="27" t="s">
        <v>98</v>
      </c>
      <c r="H52" s="29">
        <v>44927</v>
      </c>
      <c r="I52" s="78">
        <v>25000</v>
      </c>
      <c r="J52" s="22">
        <f t="shared" si="4"/>
        <v>717.5</v>
      </c>
      <c r="K52" s="32">
        <v>0</v>
      </c>
      <c r="L52" s="22">
        <f t="shared" si="5"/>
        <v>760</v>
      </c>
      <c r="M52" s="24">
        <v>25</v>
      </c>
      <c r="N52" s="22">
        <f t="shared" si="6"/>
        <v>23497.5</v>
      </c>
    </row>
    <row r="53" spans="1:15" ht="20.25" customHeight="1" x14ac:dyDescent="0.25">
      <c r="A53" s="19">
        <f t="shared" si="3"/>
        <v>45</v>
      </c>
      <c r="B53" s="27" t="s">
        <v>139</v>
      </c>
      <c r="C53" s="24" t="s">
        <v>140</v>
      </c>
      <c r="D53" s="19" t="s">
        <v>23</v>
      </c>
      <c r="E53" s="27" t="s">
        <v>141</v>
      </c>
      <c r="F53" s="27" t="s">
        <v>523</v>
      </c>
      <c r="G53" s="24" t="s">
        <v>98</v>
      </c>
      <c r="H53" s="29">
        <v>44866</v>
      </c>
      <c r="I53" s="21">
        <v>18000</v>
      </c>
      <c r="J53" s="22">
        <f t="shared" si="4"/>
        <v>516.6</v>
      </c>
      <c r="K53" s="68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</row>
    <row r="54" spans="1:15" ht="20.25" customHeight="1" x14ac:dyDescent="0.25">
      <c r="A54" s="19">
        <f t="shared" si="3"/>
        <v>46</v>
      </c>
      <c r="B54" s="93" t="s">
        <v>446</v>
      </c>
      <c r="C54" s="94" t="s">
        <v>280</v>
      </c>
      <c r="D54" s="19" t="s">
        <v>31</v>
      </c>
      <c r="E54" s="92" t="s">
        <v>188</v>
      </c>
      <c r="F54" s="92" t="s">
        <v>456</v>
      </c>
      <c r="G54" s="27" t="s">
        <v>98</v>
      </c>
      <c r="H54" s="29">
        <v>44958</v>
      </c>
      <c r="I54" s="67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25">
      <c r="A55" s="19">
        <f t="shared" si="3"/>
        <v>47</v>
      </c>
      <c r="B55" s="95" t="s">
        <v>434</v>
      </c>
      <c r="C55" s="94" t="s">
        <v>435</v>
      </c>
      <c r="D55" s="19" t="s">
        <v>31</v>
      </c>
      <c r="E55" s="92" t="s">
        <v>188</v>
      </c>
      <c r="F55" s="92" t="s">
        <v>347</v>
      </c>
      <c r="G55" s="27" t="s">
        <v>98</v>
      </c>
      <c r="H55" s="29">
        <v>44958</v>
      </c>
      <c r="I55" s="67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5" ht="20.25" customHeight="1" x14ac:dyDescent="0.25">
      <c r="A56" s="19">
        <f t="shared" si="3"/>
        <v>48</v>
      </c>
      <c r="B56" s="27" t="s">
        <v>374</v>
      </c>
      <c r="C56" s="24" t="s">
        <v>375</v>
      </c>
      <c r="D56" s="70" t="s">
        <v>31</v>
      </c>
      <c r="E56" s="27" t="s">
        <v>256</v>
      </c>
      <c r="F56" s="27" t="s">
        <v>376</v>
      </c>
      <c r="G56" s="27" t="s">
        <v>98</v>
      </c>
      <c r="H56" s="29">
        <v>41034</v>
      </c>
      <c r="I56" s="31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96" t="s">
        <v>428</v>
      </c>
      <c r="C57" s="94" t="s">
        <v>429</v>
      </c>
      <c r="D57" s="19" t="s">
        <v>23</v>
      </c>
      <c r="E57" s="27" t="s">
        <v>188</v>
      </c>
      <c r="F57" s="92" t="s">
        <v>451</v>
      </c>
      <c r="G57" s="24" t="s">
        <v>98</v>
      </c>
      <c r="H57" s="29">
        <v>44958</v>
      </c>
      <c r="I57" s="21">
        <v>15000</v>
      </c>
      <c r="J57" s="22">
        <f t="shared" si="4"/>
        <v>430.5</v>
      </c>
      <c r="K57" s="32">
        <v>0</v>
      </c>
      <c r="L57" s="22">
        <f t="shared" si="5"/>
        <v>456</v>
      </c>
      <c r="M57" s="24">
        <v>25</v>
      </c>
      <c r="N57" s="22">
        <f t="shared" si="6"/>
        <v>14088.5</v>
      </c>
    </row>
    <row r="58" spans="1:15" s="42" customFormat="1" ht="20.25" customHeight="1" x14ac:dyDescent="0.2">
      <c r="A58" s="19">
        <f t="shared" si="3"/>
        <v>50</v>
      </c>
      <c r="B58" s="27" t="s">
        <v>345</v>
      </c>
      <c r="C58" s="24" t="s">
        <v>346</v>
      </c>
      <c r="D58" s="70" t="s">
        <v>23</v>
      </c>
      <c r="E58" s="27" t="s">
        <v>236</v>
      </c>
      <c r="F58" s="77" t="s">
        <v>347</v>
      </c>
      <c r="G58" s="27" t="s">
        <v>98</v>
      </c>
      <c r="H58" s="29">
        <v>44927</v>
      </c>
      <c r="I58" s="79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27" t="s">
        <v>156</v>
      </c>
      <c r="C59" s="24" t="s">
        <v>157</v>
      </c>
      <c r="D59" s="19" t="s">
        <v>23</v>
      </c>
      <c r="E59" s="27" t="s">
        <v>158</v>
      </c>
      <c r="F59" s="27" t="s">
        <v>520</v>
      </c>
      <c r="G59" s="24" t="s">
        <v>98</v>
      </c>
      <c r="H59" s="29">
        <v>44805</v>
      </c>
      <c r="I59" s="21">
        <v>18000</v>
      </c>
      <c r="J59" s="22">
        <f t="shared" si="4"/>
        <v>516.6</v>
      </c>
      <c r="K59" s="68">
        <v>0</v>
      </c>
      <c r="L59" s="22">
        <f t="shared" si="5"/>
        <v>547.20000000000005</v>
      </c>
      <c r="M59" s="24">
        <v>25</v>
      </c>
      <c r="N59" s="22">
        <f t="shared" si="6"/>
        <v>16911.2</v>
      </c>
    </row>
    <row r="60" spans="1:15" ht="20.25" customHeight="1" x14ac:dyDescent="0.25">
      <c r="A60" s="19">
        <f t="shared" si="3"/>
        <v>52</v>
      </c>
      <c r="B60" s="64" t="s">
        <v>237</v>
      </c>
      <c r="C60" s="24" t="s">
        <v>238</v>
      </c>
      <c r="D60" s="70" t="s">
        <v>23</v>
      </c>
      <c r="E60" s="27" t="s">
        <v>236</v>
      </c>
      <c r="F60" s="28" t="s">
        <v>239</v>
      </c>
      <c r="G60" s="27" t="s">
        <v>98</v>
      </c>
      <c r="H60" s="29">
        <v>44564</v>
      </c>
      <c r="I60" s="67">
        <v>14000</v>
      </c>
      <c r="J60" s="22">
        <f t="shared" si="4"/>
        <v>401.8</v>
      </c>
      <c r="K60" s="32">
        <v>0</v>
      </c>
      <c r="L60" s="22">
        <f t="shared" si="5"/>
        <v>425.6</v>
      </c>
      <c r="M60" s="24">
        <v>25</v>
      </c>
      <c r="N60" s="22">
        <f t="shared" si="6"/>
        <v>13147.6</v>
      </c>
    </row>
    <row r="61" spans="1:15" ht="20.25" customHeight="1" x14ac:dyDescent="0.25">
      <c r="A61" s="19">
        <f t="shared" si="3"/>
        <v>53</v>
      </c>
      <c r="B61" s="27" t="s">
        <v>292</v>
      </c>
      <c r="C61" s="24" t="s">
        <v>293</v>
      </c>
      <c r="D61" s="19" t="s">
        <v>31</v>
      </c>
      <c r="E61" s="27" t="s">
        <v>274</v>
      </c>
      <c r="F61" s="27" t="s">
        <v>294</v>
      </c>
      <c r="G61" s="24" t="s">
        <v>98</v>
      </c>
      <c r="H61" s="29">
        <v>40057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102" t="s">
        <v>471</v>
      </c>
      <c r="C62" s="94" t="s">
        <v>472</v>
      </c>
      <c r="D62" s="70" t="s">
        <v>31</v>
      </c>
      <c r="E62" s="27" t="s">
        <v>188</v>
      </c>
      <c r="F62" s="97" t="s">
        <v>482</v>
      </c>
      <c r="G62" s="27" t="s">
        <v>98</v>
      </c>
      <c r="H62" s="29">
        <v>45017</v>
      </c>
      <c r="I62" s="31">
        <v>15000</v>
      </c>
      <c r="J62" s="22">
        <f t="shared" si="4"/>
        <v>430.5</v>
      </c>
      <c r="K62" s="32">
        <v>0</v>
      </c>
      <c r="L62" s="22">
        <f t="shared" si="5"/>
        <v>456</v>
      </c>
      <c r="M62" s="24">
        <v>25</v>
      </c>
      <c r="N62" s="22">
        <f t="shared" si="6"/>
        <v>14088.5</v>
      </c>
    </row>
    <row r="63" spans="1:15" ht="20.25" customHeight="1" x14ac:dyDescent="0.25">
      <c r="A63" s="19">
        <f t="shared" si="3"/>
        <v>55</v>
      </c>
      <c r="B63" s="27" t="s">
        <v>295</v>
      </c>
      <c r="C63" s="24" t="s">
        <v>296</v>
      </c>
      <c r="D63" s="19" t="s">
        <v>31</v>
      </c>
      <c r="E63" s="27" t="s">
        <v>274</v>
      </c>
      <c r="F63" s="27" t="s">
        <v>297</v>
      </c>
      <c r="G63" s="24" t="s">
        <v>98</v>
      </c>
      <c r="H63" s="29">
        <v>40389</v>
      </c>
      <c r="I63" s="31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3"/>
        <v>56</v>
      </c>
      <c r="B64" s="69" t="s">
        <v>169</v>
      </c>
      <c r="C64" s="20" t="s">
        <v>170</v>
      </c>
      <c r="D64" s="70" t="s">
        <v>23</v>
      </c>
      <c r="E64" s="27" t="s">
        <v>141</v>
      </c>
      <c r="F64" s="69" t="s">
        <v>520</v>
      </c>
      <c r="G64" s="20" t="s">
        <v>98</v>
      </c>
      <c r="H64" s="29">
        <v>44136</v>
      </c>
      <c r="I64" s="21">
        <v>16500</v>
      </c>
      <c r="J64" s="22">
        <f t="shared" si="4"/>
        <v>473.55</v>
      </c>
      <c r="K64" s="32">
        <v>0</v>
      </c>
      <c r="L64" s="22">
        <f t="shared" si="5"/>
        <v>501.6</v>
      </c>
      <c r="M64" s="24">
        <v>25</v>
      </c>
      <c r="N64" s="22">
        <f t="shared" si="6"/>
        <v>15499.85</v>
      </c>
    </row>
    <row r="65" spans="1:14" ht="20.25" customHeight="1" x14ac:dyDescent="0.25">
      <c r="A65" s="19">
        <f t="shared" si="3"/>
        <v>57</v>
      </c>
      <c r="B65" s="27" t="s">
        <v>224</v>
      </c>
      <c r="C65" s="27" t="s">
        <v>225</v>
      </c>
      <c r="D65" s="70" t="s">
        <v>23</v>
      </c>
      <c r="E65" s="27" t="s">
        <v>136</v>
      </c>
      <c r="F65" s="28" t="s">
        <v>81</v>
      </c>
      <c r="G65" s="27" t="s">
        <v>98</v>
      </c>
      <c r="H65" s="29">
        <v>44564</v>
      </c>
      <c r="I65" s="31">
        <v>18000</v>
      </c>
      <c r="J65" s="22">
        <f t="shared" si="4"/>
        <v>516.6</v>
      </c>
      <c r="K65" s="32">
        <v>0</v>
      </c>
      <c r="L65" s="22">
        <f t="shared" si="5"/>
        <v>547.20000000000005</v>
      </c>
      <c r="M65" s="24">
        <v>25</v>
      </c>
      <c r="N65" s="22">
        <f t="shared" si="6"/>
        <v>16911.2</v>
      </c>
    </row>
    <row r="66" spans="1:14" ht="20.25" customHeight="1" x14ac:dyDescent="0.25">
      <c r="A66" s="19">
        <f t="shared" si="3"/>
        <v>58</v>
      </c>
      <c r="B66" s="24" t="s">
        <v>177</v>
      </c>
      <c r="C66" s="24" t="s">
        <v>178</v>
      </c>
      <c r="D66" s="19" t="s">
        <v>23</v>
      </c>
      <c r="E66" s="27" t="s">
        <v>179</v>
      </c>
      <c r="F66" s="27" t="s">
        <v>179</v>
      </c>
      <c r="G66" s="24" t="s">
        <v>98</v>
      </c>
      <c r="H66" s="29">
        <v>44429</v>
      </c>
      <c r="I66" s="21">
        <v>14000</v>
      </c>
      <c r="J66" s="22">
        <f t="shared" si="4"/>
        <v>401.8</v>
      </c>
      <c r="K66" s="32">
        <v>0</v>
      </c>
      <c r="L66" s="22">
        <f t="shared" si="5"/>
        <v>425.6</v>
      </c>
      <c r="M66" s="24">
        <v>25</v>
      </c>
      <c r="N66" s="22">
        <f t="shared" si="6"/>
        <v>13147.6</v>
      </c>
    </row>
    <row r="67" spans="1:14" ht="20.25" customHeight="1" x14ac:dyDescent="0.25">
      <c r="A67" s="19">
        <f t="shared" si="3"/>
        <v>59</v>
      </c>
      <c r="B67" s="27" t="s">
        <v>298</v>
      </c>
      <c r="C67" s="24" t="s">
        <v>299</v>
      </c>
      <c r="D67" s="19" t="s">
        <v>23</v>
      </c>
      <c r="E67" s="27" t="s">
        <v>236</v>
      </c>
      <c r="F67" s="27" t="s">
        <v>300</v>
      </c>
      <c r="G67" s="24" t="s">
        <v>98</v>
      </c>
      <c r="H67" s="29">
        <v>42298</v>
      </c>
      <c r="I67" s="31">
        <v>10000</v>
      </c>
      <c r="J67" s="22">
        <f t="shared" ref="J67:J95" si="7">I67*2.87/100</f>
        <v>287</v>
      </c>
      <c r="K67" s="32">
        <v>0</v>
      </c>
      <c r="L67" s="22">
        <f t="shared" ref="L67:L95" si="8">I67*3.04/100</f>
        <v>304</v>
      </c>
      <c r="M67" s="24">
        <v>25</v>
      </c>
      <c r="N67" s="22">
        <f t="shared" ref="N67:N95" si="9">I67-J67-K67-L67-M67</f>
        <v>9384</v>
      </c>
    </row>
    <row r="68" spans="1:14" ht="20.25" customHeight="1" x14ac:dyDescent="0.25">
      <c r="A68" s="19">
        <f t="shared" si="3"/>
        <v>60</v>
      </c>
      <c r="B68" s="24" t="s">
        <v>206</v>
      </c>
      <c r="C68" s="24" t="s">
        <v>207</v>
      </c>
      <c r="D68" s="19" t="s">
        <v>31</v>
      </c>
      <c r="E68" s="27" t="s">
        <v>208</v>
      </c>
      <c r="F68" s="24" t="s">
        <v>209</v>
      </c>
      <c r="G68" s="24" t="s">
        <v>98</v>
      </c>
      <c r="H68" s="29">
        <v>43831</v>
      </c>
      <c r="I68" s="31">
        <v>23000</v>
      </c>
      <c r="J68" s="22">
        <f t="shared" si="7"/>
        <v>660.1</v>
      </c>
      <c r="K68" s="32">
        <v>0</v>
      </c>
      <c r="L68" s="22">
        <f t="shared" si="8"/>
        <v>699.2</v>
      </c>
      <c r="M68" s="24">
        <v>25</v>
      </c>
      <c r="N68" s="22">
        <f t="shared" si="9"/>
        <v>21615.7</v>
      </c>
    </row>
    <row r="69" spans="1:14" ht="20.25" customHeight="1" x14ac:dyDescent="0.25">
      <c r="A69" s="19">
        <f t="shared" si="3"/>
        <v>61</v>
      </c>
      <c r="B69" s="27" t="s">
        <v>348</v>
      </c>
      <c r="C69" s="24" t="s">
        <v>349</v>
      </c>
      <c r="D69" s="70" t="s">
        <v>23</v>
      </c>
      <c r="E69" s="27" t="s">
        <v>236</v>
      </c>
      <c r="F69" s="77" t="s">
        <v>350</v>
      </c>
      <c r="G69" s="27" t="s">
        <v>98</v>
      </c>
      <c r="H69" s="29">
        <v>44927</v>
      </c>
      <c r="I69" s="79">
        <v>10000</v>
      </c>
      <c r="J69" s="22">
        <f t="shared" si="7"/>
        <v>287</v>
      </c>
      <c r="K69" s="32">
        <v>0</v>
      </c>
      <c r="L69" s="22">
        <f t="shared" si="8"/>
        <v>304</v>
      </c>
      <c r="M69" s="24">
        <v>25</v>
      </c>
      <c r="N69" s="22">
        <f t="shared" si="9"/>
        <v>9384</v>
      </c>
    </row>
    <row r="70" spans="1:14" ht="20.25" customHeight="1" x14ac:dyDescent="0.25">
      <c r="A70" s="19">
        <f t="shared" si="3"/>
        <v>62</v>
      </c>
      <c r="B70" s="24" t="s">
        <v>180</v>
      </c>
      <c r="C70" s="24" t="s">
        <v>181</v>
      </c>
      <c r="D70" s="19" t="s">
        <v>23</v>
      </c>
      <c r="E70" s="27" t="s">
        <v>179</v>
      </c>
      <c r="F70" s="27" t="s">
        <v>179</v>
      </c>
      <c r="G70" s="24" t="s">
        <v>98</v>
      </c>
      <c r="H70" s="29">
        <v>44525</v>
      </c>
      <c r="I70" s="21">
        <v>14000</v>
      </c>
      <c r="J70" s="22">
        <f t="shared" si="7"/>
        <v>401.8</v>
      </c>
      <c r="K70" s="68">
        <v>0</v>
      </c>
      <c r="L70" s="22">
        <f t="shared" si="8"/>
        <v>425.6</v>
      </c>
      <c r="M70" s="24">
        <v>25</v>
      </c>
      <c r="N70" s="22">
        <f t="shared" si="9"/>
        <v>13147.6</v>
      </c>
    </row>
    <row r="71" spans="1:14" ht="20.25" customHeight="1" x14ac:dyDescent="0.25">
      <c r="A71" s="19">
        <f t="shared" si="3"/>
        <v>63</v>
      </c>
      <c r="B71" s="93" t="s">
        <v>503</v>
      </c>
      <c r="C71" s="93" t="s">
        <v>504</v>
      </c>
      <c r="D71" s="105" t="s">
        <v>23</v>
      </c>
      <c r="E71" s="65" t="s">
        <v>158</v>
      </c>
      <c r="F71" s="65" t="s">
        <v>78</v>
      </c>
      <c r="G71" s="27" t="s">
        <v>98</v>
      </c>
      <c r="H71" s="29">
        <v>45170</v>
      </c>
      <c r="I71" s="21">
        <v>18000</v>
      </c>
      <c r="J71" s="22">
        <f t="shared" si="7"/>
        <v>516.6</v>
      </c>
      <c r="K71" s="32">
        <v>0</v>
      </c>
      <c r="L71" s="22">
        <f t="shared" si="8"/>
        <v>547.20000000000005</v>
      </c>
      <c r="M71" s="24">
        <v>25</v>
      </c>
      <c r="N71" s="22">
        <f t="shared" si="9"/>
        <v>16911.2</v>
      </c>
    </row>
    <row r="72" spans="1:14" ht="20.25" customHeight="1" x14ac:dyDescent="0.25">
      <c r="A72" s="19">
        <f t="shared" si="3"/>
        <v>64</v>
      </c>
      <c r="B72" s="96" t="s">
        <v>500</v>
      </c>
      <c r="C72" s="94" t="s">
        <v>501</v>
      </c>
      <c r="D72" s="19" t="s">
        <v>31</v>
      </c>
      <c r="E72" s="97" t="s">
        <v>62</v>
      </c>
      <c r="F72" s="19" t="s">
        <v>502</v>
      </c>
      <c r="G72" s="27" t="s">
        <v>98</v>
      </c>
      <c r="H72" s="29">
        <v>45108</v>
      </c>
      <c r="I72" s="21">
        <v>30000</v>
      </c>
      <c r="J72" s="22">
        <f t="shared" si="7"/>
        <v>861</v>
      </c>
      <c r="K72" s="32">
        <v>0</v>
      </c>
      <c r="L72" s="22">
        <f t="shared" si="8"/>
        <v>912</v>
      </c>
      <c r="M72" s="24">
        <v>25</v>
      </c>
      <c r="N72" s="22">
        <f t="shared" si="9"/>
        <v>28202</v>
      </c>
    </row>
    <row r="73" spans="1:14" ht="20.25" customHeight="1" x14ac:dyDescent="0.25">
      <c r="A73" s="19">
        <f t="shared" si="3"/>
        <v>65</v>
      </c>
      <c r="B73" s="95" t="s">
        <v>420</v>
      </c>
      <c r="C73" s="94" t="s">
        <v>421</v>
      </c>
      <c r="D73" s="19" t="s">
        <v>31</v>
      </c>
      <c r="E73" s="27" t="s">
        <v>212</v>
      </c>
      <c r="F73" s="97" t="s">
        <v>223</v>
      </c>
      <c r="G73" s="27" t="s">
        <v>98</v>
      </c>
      <c r="H73" s="29">
        <v>44958</v>
      </c>
      <c r="I73" s="21">
        <v>20000</v>
      </c>
      <c r="J73" s="22">
        <f t="shared" si="7"/>
        <v>574</v>
      </c>
      <c r="K73" s="32">
        <v>0</v>
      </c>
      <c r="L73" s="22">
        <f t="shared" si="8"/>
        <v>608</v>
      </c>
      <c r="M73" s="24">
        <v>25</v>
      </c>
      <c r="N73" s="22">
        <f t="shared" si="9"/>
        <v>18793</v>
      </c>
    </row>
    <row r="74" spans="1:14" ht="20.25" customHeight="1" x14ac:dyDescent="0.25">
      <c r="A74" s="19">
        <f t="shared" ref="A74:A137" si="10">A73+1</f>
        <v>66</v>
      </c>
      <c r="B74" s="96" t="s">
        <v>462</v>
      </c>
      <c r="C74" s="94" t="s">
        <v>463</v>
      </c>
      <c r="D74" s="19" t="s">
        <v>31</v>
      </c>
      <c r="E74" s="27" t="s">
        <v>188</v>
      </c>
      <c r="F74" s="92" t="s">
        <v>491</v>
      </c>
      <c r="G74" s="27" t="s">
        <v>98</v>
      </c>
      <c r="H74" s="29">
        <v>44961</v>
      </c>
      <c r="I74" s="21">
        <v>15000</v>
      </c>
      <c r="J74" s="22">
        <f t="shared" si="7"/>
        <v>430.5</v>
      </c>
      <c r="K74" s="32">
        <v>0</v>
      </c>
      <c r="L74" s="22">
        <f t="shared" si="8"/>
        <v>456</v>
      </c>
      <c r="M74" s="24">
        <v>25</v>
      </c>
      <c r="N74" s="22">
        <f t="shared" si="9"/>
        <v>14088.5</v>
      </c>
    </row>
    <row r="75" spans="1:14" ht="20.25" customHeight="1" x14ac:dyDescent="0.25">
      <c r="A75" s="19">
        <f t="shared" si="10"/>
        <v>67</v>
      </c>
      <c r="B75" s="27" t="s">
        <v>377</v>
      </c>
      <c r="C75" s="24" t="s">
        <v>378</v>
      </c>
      <c r="D75" s="19" t="s">
        <v>31</v>
      </c>
      <c r="E75" s="27" t="s">
        <v>274</v>
      </c>
      <c r="F75" s="27" t="s">
        <v>379</v>
      </c>
      <c r="G75" s="24" t="s">
        <v>98</v>
      </c>
      <c r="H75" s="29">
        <v>44593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27" t="s">
        <v>127</v>
      </c>
      <c r="C76" s="24" t="s">
        <v>128</v>
      </c>
      <c r="D76" s="19" t="s">
        <v>31</v>
      </c>
      <c r="E76" s="27" t="s">
        <v>129</v>
      </c>
      <c r="F76" s="27" t="s">
        <v>520</v>
      </c>
      <c r="G76" s="24" t="s">
        <v>98</v>
      </c>
      <c r="H76" s="29">
        <v>44774</v>
      </c>
      <c r="I76" s="21">
        <v>25000</v>
      </c>
      <c r="J76" s="22">
        <f t="shared" si="7"/>
        <v>717.5</v>
      </c>
      <c r="K76" s="68">
        <v>0</v>
      </c>
      <c r="L76" s="22">
        <f t="shared" si="8"/>
        <v>760</v>
      </c>
      <c r="M76" s="24">
        <v>25</v>
      </c>
      <c r="N76" s="22">
        <f t="shared" si="9"/>
        <v>23497.5</v>
      </c>
    </row>
    <row r="77" spans="1:14" ht="20.25" customHeight="1" x14ac:dyDescent="0.25">
      <c r="A77" s="19">
        <f t="shared" si="10"/>
        <v>69</v>
      </c>
      <c r="B77" s="27" t="s">
        <v>301</v>
      </c>
      <c r="C77" s="24" t="s">
        <v>302</v>
      </c>
      <c r="D77" s="19" t="s">
        <v>23</v>
      </c>
      <c r="E77" s="27" t="s">
        <v>266</v>
      </c>
      <c r="F77" s="27" t="s">
        <v>303</v>
      </c>
      <c r="G77" s="24" t="s">
        <v>98</v>
      </c>
      <c r="H77" s="29">
        <v>40127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25">
      <c r="A78" s="19">
        <f t="shared" si="10"/>
        <v>70</v>
      </c>
      <c r="B78" s="93" t="s">
        <v>444</v>
      </c>
      <c r="C78" s="94" t="s">
        <v>445</v>
      </c>
      <c r="D78" s="19" t="s">
        <v>31</v>
      </c>
      <c r="E78" s="92" t="s">
        <v>188</v>
      </c>
      <c r="F78" s="98" t="s">
        <v>455</v>
      </c>
      <c r="G78" s="27" t="s">
        <v>98</v>
      </c>
      <c r="H78" s="29">
        <v>44958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96" t="s">
        <v>418</v>
      </c>
      <c r="C79" s="94" t="s">
        <v>419</v>
      </c>
      <c r="D79" s="19" t="s">
        <v>23</v>
      </c>
      <c r="E79" s="27" t="s">
        <v>212</v>
      </c>
      <c r="F79" s="97" t="s">
        <v>81</v>
      </c>
      <c r="G79" s="27" t="s">
        <v>98</v>
      </c>
      <c r="H79" s="29">
        <v>44958</v>
      </c>
      <c r="I79" s="21">
        <v>20000</v>
      </c>
      <c r="J79" s="22">
        <f t="shared" si="7"/>
        <v>574</v>
      </c>
      <c r="K79" s="32">
        <v>0</v>
      </c>
      <c r="L79" s="22">
        <f t="shared" si="8"/>
        <v>608</v>
      </c>
      <c r="M79" s="24">
        <v>25</v>
      </c>
      <c r="N79" s="22">
        <f t="shared" si="9"/>
        <v>18793</v>
      </c>
    </row>
    <row r="80" spans="1:14" ht="20.25" customHeight="1" x14ac:dyDescent="0.25">
      <c r="A80" s="19">
        <f t="shared" si="10"/>
        <v>72</v>
      </c>
      <c r="B80" s="27" t="s">
        <v>380</v>
      </c>
      <c r="C80" s="3" t="s">
        <v>381</v>
      </c>
      <c r="D80" s="70" t="s">
        <v>23</v>
      </c>
      <c r="E80" s="27" t="s">
        <v>236</v>
      </c>
      <c r="F80" s="27" t="s">
        <v>382</v>
      </c>
      <c r="G80" s="27" t="s">
        <v>98</v>
      </c>
      <c r="H80" s="29">
        <v>41609</v>
      </c>
      <c r="I80" s="2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93" t="s">
        <v>465</v>
      </c>
      <c r="C81" s="94" t="s">
        <v>483</v>
      </c>
      <c r="D81" s="19" t="s">
        <v>31</v>
      </c>
      <c r="E81" s="27" t="s">
        <v>129</v>
      </c>
      <c r="F81" s="92" t="s">
        <v>491</v>
      </c>
      <c r="G81" s="27" t="s">
        <v>98</v>
      </c>
      <c r="H81" s="29">
        <v>44986</v>
      </c>
      <c r="I81" s="31">
        <v>25000</v>
      </c>
      <c r="J81" s="22">
        <f t="shared" si="7"/>
        <v>717.5</v>
      </c>
      <c r="K81" s="32">
        <v>0</v>
      </c>
      <c r="L81" s="22">
        <f t="shared" si="8"/>
        <v>760</v>
      </c>
      <c r="M81" s="24">
        <v>25</v>
      </c>
      <c r="N81" s="22">
        <f t="shared" si="9"/>
        <v>23497.5</v>
      </c>
    </row>
    <row r="82" spans="1:14" ht="20.25" customHeight="1" x14ac:dyDescent="0.25">
      <c r="A82" s="19">
        <f t="shared" si="10"/>
        <v>74</v>
      </c>
      <c r="B82" s="27" t="s">
        <v>383</v>
      </c>
      <c r="C82" s="24" t="s">
        <v>384</v>
      </c>
      <c r="D82" s="70" t="s">
        <v>23</v>
      </c>
      <c r="E82" s="27" t="s">
        <v>266</v>
      </c>
      <c r="F82" s="27" t="s">
        <v>263</v>
      </c>
      <c r="G82" s="27" t="s">
        <v>98</v>
      </c>
      <c r="H82" s="29">
        <v>40620</v>
      </c>
      <c r="I82" s="3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27" t="s">
        <v>264</v>
      </c>
      <c r="C83" s="24" t="s">
        <v>265</v>
      </c>
      <c r="D83" s="70" t="s">
        <v>23</v>
      </c>
      <c r="E83" s="27" t="s">
        <v>266</v>
      </c>
      <c r="F83" s="27" t="s">
        <v>267</v>
      </c>
      <c r="G83" s="27" t="s">
        <v>98</v>
      </c>
      <c r="H83" s="29">
        <v>40324</v>
      </c>
      <c r="I83" s="31">
        <v>11000</v>
      </c>
      <c r="J83" s="22">
        <f t="shared" si="7"/>
        <v>315.7</v>
      </c>
      <c r="K83" s="32">
        <v>0</v>
      </c>
      <c r="L83" s="22">
        <f t="shared" si="8"/>
        <v>334.4</v>
      </c>
      <c r="M83" s="24">
        <v>25</v>
      </c>
      <c r="N83" s="22">
        <f t="shared" si="9"/>
        <v>10324.9</v>
      </c>
    </row>
    <row r="84" spans="1:14" ht="20.25" customHeight="1" x14ac:dyDescent="0.25">
      <c r="A84" s="19">
        <f t="shared" si="10"/>
        <v>76</v>
      </c>
      <c r="B84" s="27" t="s">
        <v>334</v>
      </c>
      <c r="C84" s="24" t="s">
        <v>335</v>
      </c>
      <c r="D84" s="70" t="s">
        <v>23</v>
      </c>
      <c r="E84" s="27" t="s">
        <v>236</v>
      </c>
      <c r="F84" s="77" t="s">
        <v>524</v>
      </c>
      <c r="G84" s="27" t="s">
        <v>98</v>
      </c>
      <c r="H84" s="29">
        <v>44927</v>
      </c>
      <c r="I84" s="79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66" t="s">
        <v>240</v>
      </c>
      <c r="C85" s="24" t="s">
        <v>241</v>
      </c>
      <c r="D85" s="70" t="s">
        <v>23</v>
      </c>
      <c r="E85" s="27" t="s">
        <v>236</v>
      </c>
      <c r="F85" s="28" t="s">
        <v>242</v>
      </c>
      <c r="G85" s="27" t="s">
        <v>98</v>
      </c>
      <c r="H85" s="29">
        <v>44564</v>
      </c>
      <c r="I85" s="67">
        <v>14000</v>
      </c>
      <c r="J85" s="22">
        <f t="shared" si="7"/>
        <v>401.8</v>
      </c>
      <c r="K85" s="32">
        <v>0</v>
      </c>
      <c r="L85" s="22">
        <f t="shared" si="8"/>
        <v>425.6</v>
      </c>
      <c r="M85" s="24">
        <v>25</v>
      </c>
      <c r="N85" s="22">
        <f t="shared" si="9"/>
        <v>13147.6</v>
      </c>
    </row>
    <row r="86" spans="1:14" ht="20.25" customHeight="1" x14ac:dyDescent="0.25">
      <c r="A86" s="19">
        <f t="shared" si="10"/>
        <v>78</v>
      </c>
      <c r="B86" s="27" t="s">
        <v>385</v>
      </c>
      <c r="C86" s="24" t="s">
        <v>386</v>
      </c>
      <c r="D86" s="70" t="s">
        <v>23</v>
      </c>
      <c r="E86" s="27" t="s">
        <v>266</v>
      </c>
      <c r="F86" s="27" t="s">
        <v>387</v>
      </c>
      <c r="G86" s="27" t="s">
        <v>98</v>
      </c>
      <c r="H86" s="29">
        <v>40184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388</v>
      </c>
      <c r="C87" s="24" t="s">
        <v>389</v>
      </c>
      <c r="D87" s="70" t="s">
        <v>23</v>
      </c>
      <c r="E87" s="27" t="s">
        <v>266</v>
      </c>
      <c r="F87" s="27" t="s">
        <v>390</v>
      </c>
      <c r="G87" s="27" t="s">
        <v>98</v>
      </c>
      <c r="H87" s="29">
        <v>40184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27" t="s">
        <v>258</v>
      </c>
      <c r="C88" s="24" t="s">
        <v>259</v>
      </c>
      <c r="D88" s="19" t="s">
        <v>31</v>
      </c>
      <c r="E88" s="27" t="s">
        <v>188</v>
      </c>
      <c r="F88" s="27" t="s">
        <v>260</v>
      </c>
      <c r="G88" s="24" t="s">
        <v>98</v>
      </c>
      <c r="H88" s="29">
        <v>43160</v>
      </c>
      <c r="I88" s="31">
        <v>11000</v>
      </c>
      <c r="J88" s="22">
        <f t="shared" si="7"/>
        <v>315.7</v>
      </c>
      <c r="K88" s="32">
        <v>0</v>
      </c>
      <c r="L88" s="22">
        <f t="shared" si="8"/>
        <v>334.4</v>
      </c>
      <c r="M88" s="24">
        <v>25</v>
      </c>
      <c r="N88" s="22">
        <f t="shared" si="9"/>
        <v>10324.9</v>
      </c>
    </row>
    <row r="89" spans="1:14" ht="20.25" customHeight="1" x14ac:dyDescent="0.25">
      <c r="A89" s="19">
        <f t="shared" si="10"/>
        <v>81</v>
      </c>
      <c r="B89" s="27" t="s">
        <v>359</v>
      </c>
      <c r="C89" s="24" t="s">
        <v>360</v>
      </c>
      <c r="D89" s="70" t="s">
        <v>23</v>
      </c>
      <c r="E89" s="27" t="s">
        <v>236</v>
      </c>
      <c r="F89" s="36" t="s">
        <v>361</v>
      </c>
      <c r="G89" s="27" t="s">
        <v>98</v>
      </c>
      <c r="H89" s="29">
        <v>44927</v>
      </c>
      <c r="I89" s="79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27" t="s">
        <v>391</v>
      </c>
      <c r="C90" s="24" t="s">
        <v>392</v>
      </c>
      <c r="D90" s="70" t="s">
        <v>23</v>
      </c>
      <c r="E90" s="27" t="s">
        <v>236</v>
      </c>
      <c r="F90" s="27" t="s">
        <v>393</v>
      </c>
      <c r="G90" s="27" t="s">
        <v>98</v>
      </c>
      <c r="H90" s="29">
        <v>41455</v>
      </c>
      <c r="I90" s="31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25">
      <c r="A91" s="19">
        <f t="shared" si="10"/>
        <v>83</v>
      </c>
      <c r="B91" s="93" t="s">
        <v>484</v>
      </c>
      <c r="C91" s="94" t="s">
        <v>485</v>
      </c>
      <c r="D91" s="19" t="s">
        <v>23</v>
      </c>
      <c r="E91" s="27" t="s">
        <v>188</v>
      </c>
      <c r="F91" s="92" t="s">
        <v>491</v>
      </c>
      <c r="G91" s="27" t="s">
        <v>98</v>
      </c>
      <c r="H91" s="29">
        <v>45047</v>
      </c>
      <c r="I91" s="67">
        <v>15000</v>
      </c>
      <c r="J91" s="22">
        <f t="shared" si="7"/>
        <v>430.5</v>
      </c>
      <c r="K91" s="32">
        <v>0</v>
      </c>
      <c r="L91" s="22">
        <f t="shared" si="8"/>
        <v>456</v>
      </c>
      <c r="M91" s="24">
        <v>25</v>
      </c>
      <c r="N91" s="22">
        <f t="shared" si="9"/>
        <v>14088.5</v>
      </c>
    </row>
    <row r="92" spans="1:14" ht="20.25" customHeight="1" x14ac:dyDescent="0.25">
      <c r="A92" s="19">
        <f t="shared" si="10"/>
        <v>84</v>
      </c>
      <c r="B92" s="27" t="s">
        <v>162</v>
      </c>
      <c r="C92" s="24" t="s">
        <v>163</v>
      </c>
      <c r="D92" s="19" t="s">
        <v>23</v>
      </c>
      <c r="E92" s="27" t="s">
        <v>158</v>
      </c>
      <c r="F92" s="27" t="s">
        <v>520</v>
      </c>
      <c r="G92" s="24" t="s">
        <v>98</v>
      </c>
      <c r="H92" s="29">
        <v>44805</v>
      </c>
      <c r="I92" s="21">
        <v>18000</v>
      </c>
      <c r="J92" s="22">
        <f t="shared" si="7"/>
        <v>516.6</v>
      </c>
      <c r="K92" s="68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25">
      <c r="A93" s="19">
        <f t="shared" si="10"/>
        <v>85</v>
      </c>
      <c r="B93" s="27" t="s">
        <v>226</v>
      </c>
      <c r="C93" s="24" t="s">
        <v>227</v>
      </c>
      <c r="D93" s="19" t="s">
        <v>31</v>
      </c>
      <c r="E93" s="27" t="s">
        <v>141</v>
      </c>
      <c r="F93" s="27" t="s">
        <v>228</v>
      </c>
      <c r="G93" s="24" t="s">
        <v>98</v>
      </c>
      <c r="H93" s="29">
        <v>44805</v>
      </c>
      <c r="I93" s="31">
        <v>18000</v>
      </c>
      <c r="J93" s="22">
        <f t="shared" si="7"/>
        <v>516.6</v>
      </c>
      <c r="K93" s="32">
        <v>0</v>
      </c>
      <c r="L93" s="22">
        <f t="shared" si="8"/>
        <v>547.20000000000005</v>
      </c>
      <c r="M93" s="24">
        <v>25</v>
      </c>
      <c r="N93" s="22">
        <f t="shared" si="9"/>
        <v>16911.2</v>
      </c>
    </row>
    <row r="94" spans="1:14" ht="20.25" customHeight="1" x14ac:dyDescent="0.25">
      <c r="A94" s="19">
        <f t="shared" si="10"/>
        <v>86</v>
      </c>
      <c r="B94" s="24" t="s">
        <v>145</v>
      </c>
      <c r="C94" s="24" t="s">
        <v>146</v>
      </c>
      <c r="D94" s="19" t="s">
        <v>23</v>
      </c>
      <c r="E94" s="27" t="s">
        <v>136</v>
      </c>
      <c r="F94" s="27" t="s">
        <v>126</v>
      </c>
      <c r="G94" s="24" t="s">
        <v>98</v>
      </c>
      <c r="H94" s="29">
        <v>44713</v>
      </c>
      <c r="I94" s="21">
        <v>18000</v>
      </c>
      <c r="J94" s="22">
        <f t="shared" si="7"/>
        <v>516.6</v>
      </c>
      <c r="K94" s="32">
        <v>0</v>
      </c>
      <c r="L94" s="22">
        <f t="shared" si="8"/>
        <v>547.20000000000005</v>
      </c>
      <c r="M94" s="24">
        <v>25</v>
      </c>
      <c r="N94" s="22">
        <f t="shared" si="9"/>
        <v>16911.2</v>
      </c>
    </row>
    <row r="95" spans="1:14" ht="20.25" customHeight="1" x14ac:dyDescent="0.25">
      <c r="A95" s="19">
        <f t="shared" si="10"/>
        <v>87</v>
      </c>
      <c r="B95" s="93" t="s">
        <v>509</v>
      </c>
      <c r="C95" s="93" t="s">
        <v>510</v>
      </c>
      <c r="D95" s="105" t="s">
        <v>23</v>
      </c>
      <c r="E95" s="65" t="s">
        <v>141</v>
      </c>
      <c r="F95" s="92" t="s">
        <v>491</v>
      </c>
      <c r="G95" s="27" t="s">
        <v>98</v>
      </c>
      <c r="H95" s="29">
        <v>45170</v>
      </c>
      <c r="I95" s="21">
        <v>18000</v>
      </c>
      <c r="J95" s="22">
        <f t="shared" si="7"/>
        <v>516.6</v>
      </c>
      <c r="K95" s="32">
        <v>0</v>
      </c>
      <c r="L95" s="22">
        <f t="shared" si="8"/>
        <v>547.20000000000005</v>
      </c>
      <c r="M95" s="24">
        <v>25</v>
      </c>
      <c r="N95" s="22">
        <f t="shared" si="9"/>
        <v>16911.2</v>
      </c>
    </row>
    <row r="96" spans="1:14" ht="20.25" customHeight="1" x14ac:dyDescent="0.25">
      <c r="A96" s="19">
        <f t="shared" si="10"/>
        <v>88</v>
      </c>
      <c r="B96" s="96" t="s">
        <v>460</v>
      </c>
      <c r="C96" s="94" t="s">
        <v>461</v>
      </c>
      <c r="D96" s="19" t="s">
        <v>31</v>
      </c>
      <c r="E96" s="27" t="s">
        <v>212</v>
      </c>
      <c r="F96" s="92" t="s">
        <v>491</v>
      </c>
      <c r="G96" s="27" t="s">
        <v>98</v>
      </c>
      <c r="H96" s="29">
        <v>44960</v>
      </c>
      <c r="I96" s="21">
        <v>20000</v>
      </c>
      <c r="J96" s="22">
        <f t="shared" ref="J96:J124" si="11">I96*2.87/100</f>
        <v>574</v>
      </c>
      <c r="K96" s="32">
        <v>0</v>
      </c>
      <c r="L96" s="22">
        <f t="shared" ref="L96:L124" si="12">I96*3.04/100</f>
        <v>608</v>
      </c>
      <c r="M96" s="24">
        <v>25</v>
      </c>
      <c r="N96" s="22">
        <f t="shared" ref="N96:N124" si="13">I96-J96-K96-L96-M96</f>
        <v>18793</v>
      </c>
    </row>
    <row r="97" spans="1:14" ht="20.25" customHeight="1" x14ac:dyDescent="0.25">
      <c r="A97" s="19">
        <f t="shared" si="10"/>
        <v>89</v>
      </c>
      <c r="B97" s="27" t="s">
        <v>304</v>
      </c>
      <c r="C97" s="24" t="s">
        <v>305</v>
      </c>
      <c r="D97" s="19" t="s">
        <v>23</v>
      </c>
      <c r="E97" s="27" t="s">
        <v>236</v>
      </c>
      <c r="F97" s="27" t="s">
        <v>306</v>
      </c>
      <c r="G97" s="24" t="s">
        <v>98</v>
      </c>
      <c r="H97" s="29">
        <v>40710</v>
      </c>
      <c r="I97" s="21">
        <v>10000</v>
      </c>
      <c r="J97" s="22">
        <f t="shared" si="11"/>
        <v>287</v>
      </c>
      <c r="K97" s="32">
        <v>0</v>
      </c>
      <c r="L97" s="22">
        <f t="shared" si="12"/>
        <v>304</v>
      </c>
      <c r="M97" s="24">
        <v>25</v>
      </c>
      <c r="N97" s="22">
        <f t="shared" si="13"/>
        <v>9384</v>
      </c>
    </row>
    <row r="98" spans="1:14" ht="20.25" customHeight="1" x14ac:dyDescent="0.25">
      <c r="A98" s="19">
        <f t="shared" si="10"/>
        <v>90</v>
      </c>
      <c r="B98" s="93" t="s">
        <v>424</v>
      </c>
      <c r="C98" s="94" t="s">
        <v>425</v>
      </c>
      <c r="D98" s="19" t="s">
        <v>31</v>
      </c>
      <c r="E98" s="27" t="s">
        <v>212</v>
      </c>
      <c r="F98" s="98" t="s">
        <v>48</v>
      </c>
      <c r="G98" s="27" t="s">
        <v>98</v>
      </c>
      <c r="H98" s="29">
        <v>44958</v>
      </c>
      <c r="I98" s="21">
        <v>20000</v>
      </c>
      <c r="J98" s="22">
        <f t="shared" si="11"/>
        <v>574</v>
      </c>
      <c r="K98" s="32">
        <v>0</v>
      </c>
      <c r="L98" s="22">
        <f t="shared" si="12"/>
        <v>608</v>
      </c>
      <c r="M98" s="24">
        <v>25</v>
      </c>
      <c r="N98" s="22">
        <f t="shared" si="13"/>
        <v>18793</v>
      </c>
    </row>
    <row r="99" spans="1:14" ht="20.25" customHeight="1" x14ac:dyDescent="0.25">
      <c r="A99" s="19">
        <f t="shared" si="10"/>
        <v>91</v>
      </c>
      <c r="B99" s="102" t="s">
        <v>477</v>
      </c>
      <c r="C99" s="94" t="s">
        <v>478</v>
      </c>
      <c r="D99" s="70" t="s">
        <v>31</v>
      </c>
      <c r="E99" s="27" t="s">
        <v>62</v>
      </c>
      <c r="F99" s="97" t="s">
        <v>109</v>
      </c>
      <c r="G99" s="27" t="s">
        <v>98</v>
      </c>
      <c r="H99" s="29">
        <v>45017</v>
      </c>
      <c r="I99" s="21">
        <v>30000</v>
      </c>
      <c r="J99" s="22">
        <f t="shared" si="11"/>
        <v>861</v>
      </c>
      <c r="K99" s="32">
        <v>0</v>
      </c>
      <c r="L99" s="22">
        <f t="shared" si="12"/>
        <v>912</v>
      </c>
      <c r="M99" s="24">
        <v>25</v>
      </c>
      <c r="N99" s="22">
        <f t="shared" si="13"/>
        <v>28202</v>
      </c>
    </row>
    <row r="100" spans="1:14" ht="20.25" customHeight="1" x14ac:dyDescent="0.25">
      <c r="A100" s="19">
        <f t="shared" si="10"/>
        <v>92</v>
      </c>
      <c r="B100" s="27" t="s">
        <v>394</v>
      </c>
      <c r="C100" s="24" t="s">
        <v>395</v>
      </c>
      <c r="D100" s="19" t="s">
        <v>31</v>
      </c>
      <c r="E100" s="27" t="s">
        <v>274</v>
      </c>
      <c r="F100" s="27" t="s">
        <v>396</v>
      </c>
      <c r="G100" s="24" t="s">
        <v>98</v>
      </c>
      <c r="H100" s="29">
        <v>44593</v>
      </c>
      <c r="I100" s="21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25">
      <c r="A101" s="19">
        <f t="shared" si="10"/>
        <v>93</v>
      </c>
      <c r="B101" s="93" t="s">
        <v>505</v>
      </c>
      <c r="C101" s="93" t="s">
        <v>506</v>
      </c>
      <c r="D101" s="105" t="s">
        <v>23</v>
      </c>
      <c r="E101" s="65" t="s">
        <v>176</v>
      </c>
      <c r="F101" s="92" t="s">
        <v>491</v>
      </c>
      <c r="G101" s="27" t="s">
        <v>98</v>
      </c>
      <c r="H101" s="29">
        <v>45170</v>
      </c>
      <c r="I101" s="21">
        <v>22000</v>
      </c>
      <c r="J101" s="24">
        <f t="shared" si="11"/>
        <v>631.4</v>
      </c>
      <c r="K101" s="32">
        <v>0</v>
      </c>
      <c r="L101" s="22">
        <f t="shared" si="12"/>
        <v>668.8</v>
      </c>
      <c r="M101" s="24">
        <v>25</v>
      </c>
      <c r="N101" s="22">
        <f t="shared" si="13"/>
        <v>20674.8</v>
      </c>
    </row>
    <row r="102" spans="1:14" ht="20.25" customHeight="1" x14ac:dyDescent="0.25">
      <c r="A102" s="19">
        <f t="shared" si="10"/>
        <v>94</v>
      </c>
      <c r="B102" s="24" t="s">
        <v>147</v>
      </c>
      <c r="C102" s="24" t="s">
        <v>143</v>
      </c>
      <c r="D102" s="19" t="s">
        <v>23</v>
      </c>
      <c r="E102" s="27" t="s">
        <v>136</v>
      </c>
      <c r="F102" s="27" t="s">
        <v>126</v>
      </c>
      <c r="G102" s="24" t="s">
        <v>98</v>
      </c>
      <c r="H102" s="29">
        <v>44713</v>
      </c>
      <c r="I102" s="21">
        <v>18000</v>
      </c>
      <c r="J102" s="22">
        <f t="shared" si="11"/>
        <v>516.6</v>
      </c>
      <c r="K102" s="68">
        <v>0</v>
      </c>
      <c r="L102" s="22">
        <f t="shared" si="12"/>
        <v>547.20000000000005</v>
      </c>
      <c r="M102" s="24">
        <v>25</v>
      </c>
      <c r="N102" s="22">
        <f t="shared" si="13"/>
        <v>16911.2</v>
      </c>
    </row>
    <row r="103" spans="1:14" ht="20.25" customHeight="1" x14ac:dyDescent="0.25">
      <c r="A103" s="19">
        <f t="shared" si="10"/>
        <v>95</v>
      </c>
      <c r="B103" s="27" t="s">
        <v>340</v>
      </c>
      <c r="C103" s="24" t="s">
        <v>341</v>
      </c>
      <c r="D103" s="70" t="s">
        <v>23</v>
      </c>
      <c r="E103" s="27" t="s">
        <v>236</v>
      </c>
      <c r="F103" s="77" t="s">
        <v>223</v>
      </c>
      <c r="G103" s="27" t="s">
        <v>98</v>
      </c>
      <c r="H103" s="29">
        <v>44927</v>
      </c>
      <c r="I103" s="79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24" t="s">
        <v>182</v>
      </c>
      <c r="C104" s="24" t="s">
        <v>183</v>
      </c>
      <c r="D104" s="19" t="s">
        <v>23</v>
      </c>
      <c r="E104" s="27" t="s">
        <v>179</v>
      </c>
      <c r="F104" s="27" t="s">
        <v>179</v>
      </c>
      <c r="G104" s="24" t="s">
        <v>98</v>
      </c>
      <c r="H104" s="29">
        <v>44420</v>
      </c>
      <c r="I104" s="21">
        <v>14000</v>
      </c>
      <c r="J104" s="22">
        <f t="shared" si="11"/>
        <v>401.8</v>
      </c>
      <c r="K104" s="32">
        <v>0</v>
      </c>
      <c r="L104" s="22">
        <f t="shared" si="12"/>
        <v>425.6</v>
      </c>
      <c r="M104" s="24">
        <v>25</v>
      </c>
      <c r="N104" s="22">
        <f t="shared" si="13"/>
        <v>13147.6</v>
      </c>
    </row>
    <row r="105" spans="1:14" ht="20.25" customHeight="1" x14ac:dyDescent="0.25">
      <c r="A105" s="19">
        <f t="shared" si="10"/>
        <v>97</v>
      </c>
      <c r="B105" s="27" t="s">
        <v>229</v>
      </c>
      <c r="C105" s="24" t="s">
        <v>230</v>
      </c>
      <c r="D105" s="70" t="s">
        <v>23</v>
      </c>
      <c r="E105" s="27" t="s">
        <v>136</v>
      </c>
      <c r="F105" s="28" t="s">
        <v>103</v>
      </c>
      <c r="G105" s="27" t="s">
        <v>98</v>
      </c>
      <c r="H105" s="29">
        <v>44564</v>
      </c>
      <c r="I105" s="31">
        <v>18000</v>
      </c>
      <c r="J105" s="22">
        <f t="shared" si="11"/>
        <v>516.6</v>
      </c>
      <c r="K105" s="32">
        <v>0</v>
      </c>
      <c r="L105" s="22">
        <f t="shared" si="12"/>
        <v>547.20000000000005</v>
      </c>
      <c r="M105" s="24">
        <v>25</v>
      </c>
      <c r="N105" s="22">
        <f t="shared" si="13"/>
        <v>16911.2</v>
      </c>
    </row>
    <row r="106" spans="1:14" ht="20.25" customHeight="1" x14ac:dyDescent="0.25">
      <c r="A106" s="19">
        <f t="shared" si="10"/>
        <v>98</v>
      </c>
      <c r="B106" s="27" t="s">
        <v>307</v>
      </c>
      <c r="C106" s="24" t="s">
        <v>308</v>
      </c>
      <c r="D106" s="19" t="s">
        <v>31</v>
      </c>
      <c r="E106" s="27" t="s">
        <v>188</v>
      </c>
      <c r="F106" s="27" t="s">
        <v>309</v>
      </c>
      <c r="G106" s="24" t="s">
        <v>98</v>
      </c>
      <c r="H106" s="29">
        <v>41333</v>
      </c>
      <c r="I106" s="3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7" t="s">
        <v>310</v>
      </c>
      <c r="C107" s="24" t="s">
        <v>311</v>
      </c>
      <c r="D107" s="19" t="s">
        <v>31</v>
      </c>
      <c r="E107" s="27" t="s">
        <v>274</v>
      </c>
      <c r="F107" s="27" t="s">
        <v>312</v>
      </c>
      <c r="G107" s="24" t="s">
        <v>98</v>
      </c>
      <c r="H107" s="29">
        <v>40322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93" t="s">
        <v>458</v>
      </c>
      <c r="C108" s="94" t="s">
        <v>459</v>
      </c>
      <c r="D108" s="19" t="s">
        <v>31</v>
      </c>
      <c r="E108" s="27" t="s">
        <v>129</v>
      </c>
      <c r="F108" s="92" t="s">
        <v>491</v>
      </c>
      <c r="G108" s="27" t="s">
        <v>98</v>
      </c>
      <c r="H108" s="29">
        <v>44959</v>
      </c>
      <c r="I108" s="31">
        <v>25000</v>
      </c>
      <c r="J108" s="22">
        <f t="shared" si="11"/>
        <v>717.5</v>
      </c>
      <c r="K108" s="32">
        <v>0</v>
      </c>
      <c r="L108" s="22">
        <f t="shared" si="12"/>
        <v>760</v>
      </c>
      <c r="M108" s="24">
        <v>25</v>
      </c>
      <c r="N108" s="22">
        <f t="shared" si="13"/>
        <v>23497.5</v>
      </c>
    </row>
    <row r="109" spans="1:14" ht="20.25" customHeight="1" x14ac:dyDescent="0.25">
      <c r="A109" s="19">
        <f t="shared" si="10"/>
        <v>101</v>
      </c>
      <c r="B109" s="93" t="s">
        <v>422</v>
      </c>
      <c r="C109" s="94" t="s">
        <v>423</v>
      </c>
      <c r="D109" s="19" t="s">
        <v>23</v>
      </c>
      <c r="E109" s="27" t="s">
        <v>212</v>
      </c>
      <c r="F109" s="97" t="s">
        <v>84</v>
      </c>
      <c r="G109" s="27" t="s">
        <v>98</v>
      </c>
      <c r="H109" s="29">
        <v>44958</v>
      </c>
      <c r="I109" s="78">
        <v>20000</v>
      </c>
      <c r="J109" s="22">
        <f t="shared" si="11"/>
        <v>574</v>
      </c>
      <c r="K109" s="32">
        <v>0</v>
      </c>
      <c r="L109" s="22">
        <f t="shared" si="12"/>
        <v>608</v>
      </c>
      <c r="M109" s="24">
        <v>25</v>
      </c>
      <c r="N109" s="22">
        <f t="shared" si="13"/>
        <v>18793</v>
      </c>
    </row>
    <row r="110" spans="1:14" ht="20.25" customHeight="1" x14ac:dyDescent="0.25">
      <c r="A110" s="19">
        <f t="shared" si="10"/>
        <v>102</v>
      </c>
      <c r="B110" s="95" t="s">
        <v>438</v>
      </c>
      <c r="C110" s="94" t="s">
        <v>439</v>
      </c>
      <c r="D110" s="19" t="s">
        <v>31</v>
      </c>
      <c r="E110" s="92" t="s">
        <v>188</v>
      </c>
      <c r="F110" s="92" t="s">
        <v>453</v>
      </c>
      <c r="G110" s="27" t="s">
        <v>98</v>
      </c>
      <c r="H110" s="29">
        <v>44958</v>
      </c>
      <c r="I110" s="2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95" t="s">
        <v>436</v>
      </c>
      <c r="C111" s="94" t="s">
        <v>437</v>
      </c>
      <c r="D111" s="19" t="s">
        <v>31</v>
      </c>
      <c r="E111" s="92" t="s">
        <v>188</v>
      </c>
      <c r="F111" s="97" t="s">
        <v>223</v>
      </c>
      <c r="G111" s="27" t="s">
        <v>98</v>
      </c>
      <c r="H111" s="29">
        <v>44958</v>
      </c>
      <c r="I111" s="67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25">
      <c r="A112" s="19">
        <f t="shared" si="10"/>
        <v>104</v>
      </c>
      <c r="B112" s="27" t="s">
        <v>397</v>
      </c>
      <c r="C112" s="24" t="s">
        <v>398</v>
      </c>
      <c r="D112" s="70" t="s">
        <v>23</v>
      </c>
      <c r="E112" s="27" t="s">
        <v>236</v>
      </c>
      <c r="F112" s="27" t="s">
        <v>399</v>
      </c>
      <c r="G112" s="27" t="s">
        <v>98</v>
      </c>
      <c r="H112" s="29">
        <v>39948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27" t="s">
        <v>171</v>
      </c>
      <c r="C113" s="24" t="s">
        <v>172</v>
      </c>
      <c r="D113" s="19" t="s">
        <v>23</v>
      </c>
      <c r="E113" s="27" t="s">
        <v>173</v>
      </c>
      <c r="F113" s="27" t="s">
        <v>520</v>
      </c>
      <c r="G113" s="24" t="s">
        <v>98</v>
      </c>
      <c r="H113" s="29">
        <v>43669</v>
      </c>
      <c r="I113" s="21">
        <v>16500</v>
      </c>
      <c r="J113" s="22">
        <f t="shared" si="11"/>
        <v>473.55</v>
      </c>
      <c r="K113" s="68">
        <v>0</v>
      </c>
      <c r="L113" s="22">
        <f t="shared" si="12"/>
        <v>501.6</v>
      </c>
      <c r="M113" s="24">
        <v>25</v>
      </c>
      <c r="N113" s="22">
        <f t="shared" si="13"/>
        <v>15499.85</v>
      </c>
    </row>
    <row r="114" spans="1:14" ht="20.25" customHeight="1" x14ac:dyDescent="0.25">
      <c r="A114" s="19">
        <f t="shared" si="10"/>
        <v>106</v>
      </c>
      <c r="B114" s="96" t="s">
        <v>493</v>
      </c>
      <c r="C114" s="94" t="s">
        <v>494</v>
      </c>
      <c r="D114" s="19" t="s">
        <v>31</v>
      </c>
      <c r="E114" s="97" t="s">
        <v>188</v>
      </c>
      <c r="F114" s="19" t="s">
        <v>495</v>
      </c>
      <c r="G114" s="27" t="s">
        <v>98</v>
      </c>
      <c r="H114" s="29">
        <v>45108</v>
      </c>
      <c r="I114" s="67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400</v>
      </c>
      <c r="C115" s="24" t="s">
        <v>401</v>
      </c>
      <c r="D115" s="70" t="s">
        <v>23</v>
      </c>
      <c r="E115" s="27" t="s">
        <v>236</v>
      </c>
      <c r="F115" s="27" t="s">
        <v>382</v>
      </c>
      <c r="G115" s="27" t="s">
        <v>98</v>
      </c>
      <c r="H115" s="29">
        <v>39762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24" t="s">
        <v>148</v>
      </c>
      <c r="C116" s="24" t="s">
        <v>149</v>
      </c>
      <c r="D116" s="19" t="s">
        <v>23</v>
      </c>
      <c r="E116" s="27" t="s">
        <v>136</v>
      </c>
      <c r="F116" s="27" t="s">
        <v>126</v>
      </c>
      <c r="G116" s="24" t="s">
        <v>98</v>
      </c>
      <c r="H116" s="29">
        <v>44713</v>
      </c>
      <c r="I116" s="21">
        <v>18000</v>
      </c>
      <c r="J116" s="22">
        <f t="shared" si="11"/>
        <v>516.6</v>
      </c>
      <c r="K116" s="32">
        <v>0</v>
      </c>
      <c r="L116" s="22">
        <f t="shared" si="12"/>
        <v>547.20000000000005</v>
      </c>
      <c r="M116" s="24">
        <v>25</v>
      </c>
      <c r="N116" s="22">
        <f t="shared" si="13"/>
        <v>16911.2</v>
      </c>
    </row>
    <row r="117" spans="1:14" ht="20.25" customHeight="1" x14ac:dyDescent="0.25">
      <c r="A117" s="19">
        <f t="shared" si="10"/>
        <v>109</v>
      </c>
      <c r="B117" s="24" t="s">
        <v>148</v>
      </c>
      <c r="C117" s="24" t="s">
        <v>150</v>
      </c>
      <c r="D117" s="19" t="s">
        <v>23</v>
      </c>
      <c r="E117" s="27" t="s">
        <v>151</v>
      </c>
      <c r="F117" s="27" t="s">
        <v>126</v>
      </c>
      <c r="G117" s="24" t="s">
        <v>98</v>
      </c>
      <c r="H117" s="29">
        <v>44743</v>
      </c>
      <c r="I117" s="21">
        <v>18000</v>
      </c>
      <c r="J117" s="22">
        <f t="shared" si="11"/>
        <v>516.6</v>
      </c>
      <c r="K117" s="68">
        <v>0</v>
      </c>
      <c r="L117" s="22">
        <f t="shared" si="12"/>
        <v>547.20000000000005</v>
      </c>
      <c r="M117" s="24">
        <v>25</v>
      </c>
      <c r="N117" s="22">
        <f t="shared" si="13"/>
        <v>16911.2</v>
      </c>
    </row>
    <row r="118" spans="1:14" ht="20.25" customHeight="1" x14ac:dyDescent="0.25">
      <c r="A118" s="19">
        <f t="shared" si="10"/>
        <v>110</v>
      </c>
      <c r="B118" s="24" t="s">
        <v>152</v>
      </c>
      <c r="C118" s="24" t="s">
        <v>153</v>
      </c>
      <c r="D118" s="19" t="s">
        <v>23</v>
      </c>
      <c r="E118" s="27" t="s">
        <v>136</v>
      </c>
      <c r="F118" s="27" t="s">
        <v>126</v>
      </c>
      <c r="G118" s="24" t="s">
        <v>98</v>
      </c>
      <c r="H118" s="29">
        <v>44713</v>
      </c>
      <c r="I118" s="21">
        <v>18000</v>
      </c>
      <c r="J118" s="22">
        <f t="shared" si="11"/>
        <v>516.6</v>
      </c>
      <c r="K118" s="32">
        <v>0</v>
      </c>
      <c r="L118" s="22">
        <f t="shared" si="12"/>
        <v>547.20000000000005</v>
      </c>
      <c r="M118" s="24">
        <v>25</v>
      </c>
      <c r="N118" s="22">
        <f t="shared" si="13"/>
        <v>16911.2</v>
      </c>
    </row>
    <row r="119" spans="1:14" ht="20.25" customHeight="1" x14ac:dyDescent="0.25">
      <c r="A119" s="19">
        <f t="shared" si="10"/>
        <v>111</v>
      </c>
      <c r="B119" s="69" t="s">
        <v>152</v>
      </c>
      <c r="C119" s="20" t="s">
        <v>175</v>
      </c>
      <c r="D119" s="70" t="s">
        <v>23</v>
      </c>
      <c r="E119" s="27" t="s">
        <v>141</v>
      </c>
      <c r="F119" s="69" t="s">
        <v>520</v>
      </c>
      <c r="G119" s="20" t="s">
        <v>98</v>
      </c>
      <c r="H119" s="29">
        <v>44136</v>
      </c>
      <c r="I119" s="21">
        <v>16500</v>
      </c>
      <c r="J119" s="22">
        <f t="shared" si="11"/>
        <v>473.55</v>
      </c>
      <c r="K119" s="32">
        <v>0</v>
      </c>
      <c r="L119" s="22">
        <f t="shared" si="12"/>
        <v>501.6</v>
      </c>
      <c r="M119" s="24">
        <v>25</v>
      </c>
      <c r="N119" s="22">
        <f t="shared" si="13"/>
        <v>15499.85</v>
      </c>
    </row>
    <row r="120" spans="1:14" ht="20.25" customHeight="1" x14ac:dyDescent="0.25">
      <c r="A120" s="19">
        <f t="shared" si="10"/>
        <v>112</v>
      </c>
      <c r="B120" s="96" t="s">
        <v>464</v>
      </c>
      <c r="C120" s="94" t="s">
        <v>468</v>
      </c>
      <c r="D120" s="19" t="s">
        <v>31</v>
      </c>
      <c r="E120" s="97" t="s">
        <v>188</v>
      </c>
      <c r="F120" s="92" t="s">
        <v>491</v>
      </c>
      <c r="G120" s="27" t="s">
        <v>98</v>
      </c>
      <c r="H120" s="29">
        <v>44986</v>
      </c>
      <c r="I120" s="67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7" t="s">
        <v>201</v>
      </c>
      <c r="C121" s="24" t="s">
        <v>202</v>
      </c>
      <c r="D121" s="70" t="s">
        <v>31</v>
      </c>
      <c r="E121" s="27" t="s">
        <v>193</v>
      </c>
      <c r="F121" s="27" t="s">
        <v>203</v>
      </c>
      <c r="G121" s="27" t="s">
        <v>98</v>
      </c>
      <c r="H121" s="29">
        <v>41334</v>
      </c>
      <c r="I121" s="31">
        <v>25000</v>
      </c>
      <c r="J121" s="22">
        <f t="shared" si="11"/>
        <v>717.5</v>
      </c>
      <c r="K121" s="32">
        <v>0</v>
      </c>
      <c r="L121" s="22">
        <f t="shared" si="12"/>
        <v>760</v>
      </c>
      <c r="M121" s="24">
        <v>25</v>
      </c>
      <c r="N121" s="22">
        <f t="shared" si="13"/>
        <v>23497.5</v>
      </c>
    </row>
    <row r="122" spans="1:14" ht="20.25" customHeight="1" x14ac:dyDescent="0.25">
      <c r="A122" s="19">
        <f t="shared" si="10"/>
        <v>114</v>
      </c>
      <c r="B122" s="95" t="s">
        <v>430</v>
      </c>
      <c r="C122" s="94" t="s">
        <v>431</v>
      </c>
      <c r="D122" s="19" t="s">
        <v>23</v>
      </c>
      <c r="E122" s="27" t="s">
        <v>236</v>
      </c>
      <c r="F122" s="98" t="s">
        <v>233</v>
      </c>
      <c r="G122" s="27" t="s">
        <v>98</v>
      </c>
      <c r="H122" s="29">
        <v>44958</v>
      </c>
      <c r="I122" s="31">
        <v>15000</v>
      </c>
      <c r="J122" s="22">
        <f t="shared" si="11"/>
        <v>430.5</v>
      </c>
      <c r="K122" s="32">
        <v>0</v>
      </c>
      <c r="L122" s="22">
        <f t="shared" si="12"/>
        <v>456</v>
      </c>
      <c r="M122" s="24">
        <v>25</v>
      </c>
      <c r="N122" s="22">
        <f t="shared" si="13"/>
        <v>14088.5</v>
      </c>
    </row>
    <row r="123" spans="1:14" ht="20.25" customHeight="1" x14ac:dyDescent="0.25">
      <c r="A123" s="19">
        <f t="shared" si="10"/>
        <v>115</v>
      </c>
      <c r="B123" s="27" t="s">
        <v>402</v>
      </c>
      <c r="C123" s="24" t="s">
        <v>403</v>
      </c>
      <c r="D123" s="70" t="s">
        <v>23</v>
      </c>
      <c r="E123" s="27" t="s">
        <v>266</v>
      </c>
      <c r="F123" s="27" t="s">
        <v>404</v>
      </c>
      <c r="G123" s="27" t="s">
        <v>98</v>
      </c>
      <c r="H123" s="29">
        <v>41414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0.25" customHeight="1" x14ac:dyDescent="0.25">
      <c r="A124" s="19">
        <f t="shared" si="10"/>
        <v>116</v>
      </c>
      <c r="B124" s="27" t="s">
        <v>357</v>
      </c>
      <c r="C124" s="24" t="s">
        <v>358</v>
      </c>
      <c r="D124" s="70" t="s">
        <v>23</v>
      </c>
      <c r="E124" s="27" t="s">
        <v>236</v>
      </c>
      <c r="F124" s="36" t="s">
        <v>525</v>
      </c>
      <c r="G124" s="27" t="s">
        <v>98</v>
      </c>
      <c r="H124" s="29">
        <v>44927</v>
      </c>
      <c r="I124" s="79">
        <v>10000</v>
      </c>
      <c r="J124" s="22">
        <f t="shared" si="11"/>
        <v>287</v>
      </c>
      <c r="K124" s="32">
        <v>0</v>
      </c>
      <c r="L124" s="22">
        <f t="shared" si="12"/>
        <v>304</v>
      </c>
      <c r="M124" s="24">
        <v>25</v>
      </c>
      <c r="N124" s="22">
        <f t="shared" si="13"/>
        <v>9384</v>
      </c>
    </row>
    <row r="125" spans="1:14" ht="20.25" customHeight="1" x14ac:dyDescent="0.25">
      <c r="A125" s="19">
        <f t="shared" si="10"/>
        <v>117</v>
      </c>
      <c r="B125" s="27" t="s">
        <v>405</v>
      </c>
      <c r="C125" s="24" t="s">
        <v>406</v>
      </c>
      <c r="D125" s="70" t="s">
        <v>31</v>
      </c>
      <c r="E125" s="27" t="s">
        <v>256</v>
      </c>
      <c r="F125" s="27" t="s">
        <v>407</v>
      </c>
      <c r="G125" s="27" t="s">
        <v>98</v>
      </c>
      <c r="H125" s="29">
        <v>40454</v>
      </c>
      <c r="I125" s="31">
        <v>10000</v>
      </c>
      <c r="J125" s="22">
        <f t="shared" ref="J125:J153" si="14">I125*2.87/100</f>
        <v>287</v>
      </c>
      <c r="K125" s="32">
        <v>0</v>
      </c>
      <c r="L125" s="22">
        <f t="shared" ref="L125:L153" si="15">I125*3.04/100</f>
        <v>304</v>
      </c>
      <c r="M125" s="24">
        <v>25</v>
      </c>
      <c r="N125" s="22">
        <f t="shared" ref="N125:N153" si="16">I125-J125-K125-L125-M125</f>
        <v>9384</v>
      </c>
    </row>
    <row r="126" spans="1:14" ht="20.25" customHeight="1" x14ac:dyDescent="0.25">
      <c r="A126" s="19">
        <f t="shared" si="10"/>
        <v>118</v>
      </c>
      <c r="B126" s="64" t="s">
        <v>243</v>
      </c>
      <c r="C126" s="24" t="s">
        <v>244</v>
      </c>
      <c r="D126" s="70" t="s">
        <v>23</v>
      </c>
      <c r="E126" s="27" t="s">
        <v>236</v>
      </c>
      <c r="F126" s="28" t="s">
        <v>245</v>
      </c>
      <c r="G126" s="27" t="s">
        <v>98</v>
      </c>
      <c r="H126" s="29">
        <v>44564</v>
      </c>
      <c r="I126" s="67">
        <v>14000</v>
      </c>
      <c r="J126" s="22">
        <f t="shared" si="14"/>
        <v>401.8</v>
      </c>
      <c r="K126" s="32">
        <v>0</v>
      </c>
      <c r="L126" s="22">
        <f t="shared" si="15"/>
        <v>425.6</v>
      </c>
      <c r="M126" s="24">
        <v>25</v>
      </c>
      <c r="N126" s="22">
        <f t="shared" si="16"/>
        <v>13147.6</v>
      </c>
    </row>
    <row r="127" spans="1:14" ht="20.25" customHeight="1" x14ac:dyDescent="0.25">
      <c r="A127" s="19">
        <f t="shared" si="10"/>
        <v>119</v>
      </c>
      <c r="B127" s="27" t="s">
        <v>314</v>
      </c>
      <c r="C127" s="24" t="s">
        <v>315</v>
      </c>
      <c r="D127" s="19" t="s">
        <v>23</v>
      </c>
      <c r="E127" s="27" t="s">
        <v>266</v>
      </c>
      <c r="F127" s="27" t="s">
        <v>526</v>
      </c>
      <c r="G127" s="24" t="s">
        <v>98</v>
      </c>
      <c r="H127" s="29">
        <v>40281</v>
      </c>
      <c r="I127" s="31">
        <v>10000</v>
      </c>
      <c r="J127" s="22">
        <f t="shared" si="14"/>
        <v>287</v>
      </c>
      <c r="K127" s="32">
        <v>0</v>
      </c>
      <c r="L127" s="22">
        <f t="shared" si="15"/>
        <v>304</v>
      </c>
      <c r="M127" s="24">
        <v>25</v>
      </c>
      <c r="N127" s="22">
        <f t="shared" si="16"/>
        <v>9384</v>
      </c>
    </row>
    <row r="128" spans="1:14" ht="20.25" customHeight="1" x14ac:dyDescent="0.25">
      <c r="A128" s="19">
        <f t="shared" si="10"/>
        <v>120</v>
      </c>
      <c r="B128" s="27" t="s">
        <v>408</v>
      </c>
      <c r="C128" s="24" t="s">
        <v>409</v>
      </c>
      <c r="D128" s="70" t="s">
        <v>31</v>
      </c>
      <c r="E128" s="27" t="s">
        <v>188</v>
      </c>
      <c r="F128" s="27" t="s">
        <v>382</v>
      </c>
      <c r="G128" s="27" t="s">
        <v>98</v>
      </c>
      <c r="H128" s="29">
        <v>41609</v>
      </c>
      <c r="I128" s="31">
        <v>10000</v>
      </c>
      <c r="J128" s="22">
        <f t="shared" si="14"/>
        <v>287</v>
      </c>
      <c r="K128" s="32">
        <v>0</v>
      </c>
      <c r="L128" s="22">
        <f t="shared" si="15"/>
        <v>304</v>
      </c>
      <c r="M128" s="24">
        <v>25</v>
      </c>
      <c r="N128" s="22">
        <f t="shared" si="16"/>
        <v>9384</v>
      </c>
    </row>
    <row r="129" spans="1:14" ht="20.25" customHeight="1" x14ac:dyDescent="0.25">
      <c r="A129" s="19">
        <f t="shared" si="10"/>
        <v>121</v>
      </c>
      <c r="B129" s="93" t="s">
        <v>38</v>
      </c>
      <c r="C129" s="94" t="s">
        <v>486</v>
      </c>
      <c r="D129" s="19" t="s">
        <v>23</v>
      </c>
      <c r="E129" s="27" t="s">
        <v>489</v>
      </c>
      <c r="F129" s="92" t="s">
        <v>492</v>
      </c>
      <c r="G129" s="27" t="s">
        <v>98</v>
      </c>
      <c r="H129" s="29">
        <v>45047</v>
      </c>
      <c r="I129" s="67">
        <v>25000</v>
      </c>
      <c r="J129" s="22">
        <f t="shared" si="14"/>
        <v>717.5</v>
      </c>
      <c r="K129" s="32">
        <v>0</v>
      </c>
      <c r="L129" s="22">
        <f t="shared" si="15"/>
        <v>760</v>
      </c>
      <c r="M129" s="24">
        <v>25</v>
      </c>
      <c r="N129" s="22">
        <f t="shared" si="16"/>
        <v>23497.5</v>
      </c>
    </row>
    <row r="130" spans="1:14" ht="20.25" customHeight="1" x14ac:dyDescent="0.25">
      <c r="A130" s="19">
        <f t="shared" si="10"/>
        <v>122</v>
      </c>
      <c r="B130" s="27" t="s">
        <v>38</v>
      </c>
      <c r="C130" s="24" t="s">
        <v>268</v>
      </c>
      <c r="D130" s="70" t="s">
        <v>23</v>
      </c>
      <c r="E130" s="27" t="s">
        <v>236</v>
      </c>
      <c r="F130" s="27" t="s">
        <v>269</v>
      </c>
      <c r="G130" s="27" t="s">
        <v>98</v>
      </c>
      <c r="H130" s="29">
        <v>42709</v>
      </c>
      <c r="I130" s="31">
        <v>11000</v>
      </c>
      <c r="J130" s="22">
        <f t="shared" si="14"/>
        <v>315.7</v>
      </c>
      <c r="K130" s="32">
        <v>0</v>
      </c>
      <c r="L130" s="22">
        <f t="shared" si="15"/>
        <v>334.4</v>
      </c>
      <c r="M130" s="24">
        <v>25</v>
      </c>
      <c r="N130" s="22">
        <f t="shared" si="16"/>
        <v>10324.9</v>
      </c>
    </row>
    <row r="131" spans="1:14" ht="20.25" customHeight="1" x14ac:dyDescent="0.25">
      <c r="A131" s="19">
        <f t="shared" si="10"/>
        <v>123</v>
      </c>
      <c r="B131" s="27" t="s">
        <v>38</v>
      </c>
      <c r="C131" s="24" t="s">
        <v>316</v>
      </c>
      <c r="D131" s="19" t="s">
        <v>23</v>
      </c>
      <c r="E131" s="27" t="s">
        <v>236</v>
      </c>
      <c r="F131" s="27" t="s">
        <v>317</v>
      </c>
      <c r="G131" s="24" t="s">
        <v>98</v>
      </c>
      <c r="H131" s="29">
        <v>40017</v>
      </c>
      <c r="I131" s="31">
        <v>10000</v>
      </c>
      <c r="J131" s="22">
        <f t="shared" si="14"/>
        <v>287</v>
      </c>
      <c r="K131" s="32">
        <v>0</v>
      </c>
      <c r="L131" s="22">
        <f t="shared" si="15"/>
        <v>304</v>
      </c>
      <c r="M131" s="24">
        <v>25</v>
      </c>
      <c r="N131" s="22">
        <f t="shared" si="16"/>
        <v>9384</v>
      </c>
    </row>
    <row r="132" spans="1:14" ht="20.25" customHeight="1" x14ac:dyDescent="0.25">
      <c r="A132" s="19">
        <f t="shared" si="10"/>
        <v>124</v>
      </c>
      <c r="B132" s="64" t="s">
        <v>246</v>
      </c>
      <c r="C132" s="64" t="s">
        <v>247</v>
      </c>
      <c r="D132" s="70" t="s">
        <v>23</v>
      </c>
      <c r="E132" s="27" t="s">
        <v>236</v>
      </c>
      <c r="F132" s="28" t="s">
        <v>118</v>
      </c>
      <c r="G132" s="27" t="s">
        <v>98</v>
      </c>
      <c r="H132" s="29">
        <v>44564</v>
      </c>
      <c r="I132" s="67">
        <v>14000</v>
      </c>
      <c r="J132" s="22">
        <f t="shared" si="14"/>
        <v>401.8</v>
      </c>
      <c r="K132" s="32">
        <v>0</v>
      </c>
      <c r="L132" s="22">
        <f t="shared" si="15"/>
        <v>425.6</v>
      </c>
      <c r="M132" s="24">
        <v>25</v>
      </c>
      <c r="N132" s="22">
        <f t="shared" si="16"/>
        <v>13147.6</v>
      </c>
    </row>
    <row r="133" spans="1:14" ht="20.25" customHeight="1" x14ac:dyDescent="0.25">
      <c r="A133" s="19">
        <f t="shared" si="10"/>
        <v>125</v>
      </c>
      <c r="B133" s="27" t="s">
        <v>318</v>
      </c>
      <c r="C133" s="24" t="s">
        <v>319</v>
      </c>
      <c r="D133" s="19" t="s">
        <v>31</v>
      </c>
      <c r="E133" s="27" t="s">
        <v>274</v>
      </c>
      <c r="F133" s="27" t="s">
        <v>313</v>
      </c>
      <c r="G133" s="24" t="s">
        <v>98</v>
      </c>
      <c r="H133" s="29">
        <v>42709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27" t="s">
        <v>270</v>
      </c>
      <c r="C134" s="24" t="s">
        <v>271</v>
      </c>
      <c r="D134" s="70" t="s">
        <v>23</v>
      </c>
      <c r="E134" s="27" t="s">
        <v>236</v>
      </c>
      <c r="F134" s="27" t="s">
        <v>269</v>
      </c>
      <c r="G134" s="27" t="s">
        <v>98</v>
      </c>
      <c r="H134" s="29">
        <v>42709</v>
      </c>
      <c r="I134" s="31">
        <v>11000</v>
      </c>
      <c r="J134" s="22">
        <f t="shared" si="14"/>
        <v>315.7</v>
      </c>
      <c r="K134" s="32">
        <v>0</v>
      </c>
      <c r="L134" s="22">
        <f t="shared" si="15"/>
        <v>334.4</v>
      </c>
      <c r="M134" s="24">
        <v>25</v>
      </c>
      <c r="N134" s="22">
        <f t="shared" si="16"/>
        <v>10324.9</v>
      </c>
    </row>
    <row r="135" spans="1:14" ht="20.25" customHeight="1" x14ac:dyDescent="0.25">
      <c r="A135" s="19">
        <f t="shared" si="10"/>
        <v>127</v>
      </c>
      <c r="B135" s="102" t="s">
        <v>479</v>
      </c>
      <c r="C135" s="94" t="s">
        <v>480</v>
      </c>
      <c r="D135" s="70" t="s">
        <v>23</v>
      </c>
      <c r="E135" s="27" t="s">
        <v>62</v>
      </c>
      <c r="F135" s="97" t="s">
        <v>519</v>
      </c>
      <c r="G135" s="27" t="s">
        <v>98</v>
      </c>
      <c r="H135" s="29">
        <v>45017</v>
      </c>
      <c r="I135" s="31">
        <v>30000</v>
      </c>
      <c r="J135" s="22">
        <f t="shared" si="14"/>
        <v>861</v>
      </c>
      <c r="K135" s="68">
        <v>0</v>
      </c>
      <c r="L135" s="22">
        <f t="shared" si="15"/>
        <v>912</v>
      </c>
      <c r="M135" s="24">
        <v>25</v>
      </c>
      <c r="N135" s="22">
        <f t="shared" si="16"/>
        <v>28202</v>
      </c>
    </row>
    <row r="136" spans="1:14" ht="20.25" customHeight="1" x14ac:dyDescent="0.25">
      <c r="A136" s="19">
        <f t="shared" si="10"/>
        <v>128</v>
      </c>
      <c r="B136" s="27" t="s">
        <v>184</v>
      </c>
      <c r="C136" s="24" t="s">
        <v>185</v>
      </c>
      <c r="D136" s="19" t="s">
        <v>23</v>
      </c>
      <c r="E136" s="27" t="s">
        <v>179</v>
      </c>
      <c r="F136" s="27" t="s">
        <v>179</v>
      </c>
      <c r="G136" s="24" t="s">
        <v>98</v>
      </c>
      <c r="H136" s="29">
        <v>44409</v>
      </c>
      <c r="I136" s="21">
        <v>14000</v>
      </c>
      <c r="J136" s="22">
        <f t="shared" si="14"/>
        <v>401.8</v>
      </c>
      <c r="K136" s="68">
        <v>0</v>
      </c>
      <c r="L136" s="22">
        <f t="shared" si="15"/>
        <v>425.6</v>
      </c>
      <c r="M136" s="24">
        <v>25</v>
      </c>
      <c r="N136" s="22">
        <f t="shared" si="16"/>
        <v>13147.6</v>
      </c>
    </row>
    <row r="137" spans="1:14" ht="20.25" customHeight="1" x14ac:dyDescent="0.25">
      <c r="A137" s="19">
        <f t="shared" si="10"/>
        <v>129</v>
      </c>
      <c r="B137" s="27" t="s">
        <v>320</v>
      </c>
      <c r="C137" s="24" t="s">
        <v>321</v>
      </c>
      <c r="D137" s="19" t="s">
        <v>23</v>
      </c>
      <c r="E137" s="27" t="s">
        <v>266</v>
      </c>
      <c r="F137" s="27" t="s">
        <v>303</v>
      </c>
      <c r="G137" s="24" t="s">
        <v>98</v>
      </c>
      <c r="H137" s="29">
        <v>42863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69" si="17">A137+1</f>
        <v>130</v>
      </c>
      <c r="B138" s="27" t="s">
        <v>248</v>
      </c>
      <c r="C138" s="24" t="s">
        <v>249</v>
      </c>
      <c r="D138" s="70" t="s">
        <v>23</v>
      </c>
      <c r="E138" s="27" t="s">
        <v>236</v>
      </c>
      <c r="F138" s="28" t="s">
        <v>48</v>
      </c>
      <c r="G138" s="27" t="s">
        <v>98</v>
      </c>
      <c r="H138" s="29">
        <v>44564</v>
      </c>
      <c r="I138" s="31">
        <v>14000</v>
      </c>
      <c r="J138" s="22">
        <f t="shared" si="14"/>
        <v>401.8</v>
      </c>
      <c r="K138" s="32">
        <v>0</v>
      </c>
      <c r="L138" s="22">
        <f t="shared" si="15"/>
        <v>425.6</v>
      </c>
      <c r="M138" s="24">
        <v>25</v>
      </c>
      <c r="N138" s="22">
        <f t="shared" si="16"/>
        <v>13147.6</v>
      </c>
    </row>
    <row r="139" spans="1:14" ht="20.25" customHeight="1" x14ac:dyDescent="0.25">
      <c r="A139" s="19">
        <f t="shared" si="17"/>
        <v>131</v>
      </c>
      <c r="B139" s="27" t="s">
        <v>322</v>
      </c>
      <c r="C139" s="24" t="s">
        <v>323</v>
      </c>
      <c r="D139" s="19" t="s">
        <v>23</v>
      </c>
      <c r="E139" s="27" t="s">
        <v>236</v>
      </c>
      <c r="F139" s="27" t="s">
        <v>324</v>
      </c>
      <c r="G139" s="24" t="s">
        <v>98</v>
      </c>
      <c r="H139" s="29">
        <v>41609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93" t="s">
        <v>442</v>
      </c>
      <c r="C140" s="94" t="s">
        <v>443</v>
      </c>
      <c r="D140" s="19" t="s">
        <v>31</v>
      </c>
      <c r="E140" s="92" t="s">
        <v>188</v>
      </c>
      <c r="F140" s="92" t="s">
        <v>454</v>
      </c>
      <c r="G140" s="24" t="s">
        <v>98</v>
      </c>
      <c r="H140" s="29">
        <v>44958</v>
      </c>
      <c r="I140" s="67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93" t="s">
        <v>416</v>
      </c>
      <c r="C141" s="94" t="s">
        <v>417</v>
      </c>
      <c r="D141" s="19" t="s">
        <v>31</v>
      </c>
      <c r="E141" s="92" t="s">
        <v>188</v>
      </c>
      <c r="F141" s="98" t="s">
        <v>449</v>
      </c>
      <c r="G141" s="27" t="s">
        <v>98</v>
      </c>
      <c r="H141" s="29">
        <v>44958</v>
      </c>
      <c r="I141" s="67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93" t="s">
        <v>487</v>
      </c>
      <c r="C142" s="94" t="s">
        <v>488</v>
      </c>
      <c r="D142" s="19" t="s">
        <v>31</v>
      </c>
      <c r="E142" s="27" t="s">
        <v>490</v>
      </c>
      <c r="F142" s="92" t="s">
        <v>527</v>
      </c>
      <c r="G142" s="27" t="s">
        <v>98</v>
      </c>
      <c r="H142" s="29">
        <v>45047</v>
      </c>
      <c r="I142" s="67">
        <v>30000</v>
      </c>
      <c r="J142" s="22">
        <f t="shared" si="14"/>
        <v>861</v>
      </c>
      <c r="K142" s="32">
        <v>0</v>
      </c>
      <c r="L142" s="22">
        <f t="shared" si="15"/>
        <v>912</v>
      </c>
      <c r="M142" s="24">
        <v>25</v>
      </c>
      <c r="N142" s="22">
        <f t="shared" si="16"/>
        <v>28202</v>
      </c>
    </row>
    <row r="143" spans="1:14" ht="20.25" customHeight="1" x14ac:dyDescent="0.25">
      <c r="A143" s="19">
        <f t="shared" si="17"/>
        <v>135</v>
      </c>
      <c r="B143" s="99" t="s">
        <v>154</v>
      </c>
      <c r="C143" s="24" t="s">
        <v>155</v>
      </c>
      <c r="D143" s="19" t="s">
        <v>23</v>
      </c>
      <c r="E143" s="27" t="s">
        <v>136</v>
      </c>
      <c r="F143" s="27" t="s">
        <v>126</v>
      </c>
      <c r="G143" s="24" t="s">
        <v>98</v>
      </c>
      <c r="H143" s="29">
        <v>44713</v>
      </c>
      <c r="I143" s="21">
        <v>18000</v>
      </c>
      <c r="J143" s="22">
        <f t="shared" si="14"/>
        <v>516.6</v>
      </c>
      <c r="K143" s="68">
        <v>0</v>
      </c>
      <c r="L143" s="22">
        <f t="shared" si="15"/>
        <v>547.20000000000005</v>
      </c>
      <c r="M143" s="24">
        <v>25</v>
      </c>
      <c r="N143" s="22">
        <f t="shared" si="16"/>
        <v>16911.2</v>
      </c>
    </row>
    <row r="144" spans="1:14" ht="20.25" customHeight="1" x14ac:dyDescent="0.25">
      <c r="A144" s="19">
        <f t="shared" si="17"/>
        <v>136</v>
      </c>
      <c r="B144" s="108" t="s">
        <v>325</v>
      </c>
      <c r="C144" s="24" t="s">
        <v>326</v>
      </c>
      <c r="D144" s="19" t="s">
        <v>23</v>
      </c>
      <c r="E144" s="27" t="s">
        <v>236</v>
      </c>
      <c r="F144" s="27" t="s">
        <v>528</v>
      </c>
      <c r="G144" s="24" t="s">
        <v>98</v>
      </c>
      <c r="H144" s="29">
        <v>39533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25">
      <c r="A145" s="19">
        <f t="shared" si="17"/>
        <v>137</v>
      </c>
      <c r="B145" s="107" t="s">
        <v>327</v>
      </c>
      <c r="C145" s="24" t="s">
        <v>328</v>
      </c>
      <c r="D145" s="19" t="s">
        <v>31</v>
      </c>
      <c r="E145" s="27" t="s">
        <v>274</v>
      </c>
      <c r="F145" s="27" t="s">
        <v>303</v>
      </c>
      <c r="G145" s="24" t="s">
        <v>98</v>
      </c>
      <c r="H145" s="29">
        <v>41207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107" t="s">
        <v>355</v>
      </c>
      <c r="C146" s="24" t="s">
        <v>356</v>
      </c>
      <c r="D146" s="70" t="s">
        <v>23</v>
      </c>
      <c r="E146" s="27" t="s">
        <v>236</v>
      </c>
      <c r="F146" s="77" t="s">
        <v>344</v>
      </c>
      <c r="G146" s="27" t="s">
        <v>98</v>
      </c>
      <c r="H146" s="29">
        <v>44927</v>
      </c>
      <c r="I146" s="79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27" t="s">
        <v>329</v>
      </c>
      <c r="C147" s="24" t="s">
        <v>330</v>
      </c>
      <c r="D147" s="19" t="s">
        <v>23</v>
      </c>
      <c r="E147" s="27" t="s">
        <v>236</v>
      </c>
      <c r="F147" s="27" t="s">
        <v>331</v>
      </c>
      <c r="G147" s="24" t="s">
        <v>98</v>
      </c>
      <c r="H147" s="29">
        <v>40150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27" t="s">
        <v>332</v>
      </c>
      <c r="C148" s="24" t="s">
        <v>333</v>
      </c>
      <c r="D148" s="19" t="s">
        <v>31</v>
      </c>
      <c r="E148" s="27" t="s">
        <v>274</v>
      </c>
      <c r="F148" s="27" t="s">
        <v>281</v>
      </c>
      <c r="G148" s="24" t="s">
        <v>98</v>
      </c>
      <c r="H148" s="29">
        <v>40550</v>
      </c>
      <c r="I148" s="31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27" t="s">
        <v>210</v>
      </c>
      <c r="C149" s="24" t="s">
        <v>211</v>
      </c>
      <c r="D149" s="70" t="s">
        <v>31</v>
      </c>
      <c r="E149" s="27" t="s">
        <v>212</v>
      </c>
      <c r="F149" s="77" t="s">
        <v>213</v>
      </c>
      <c r="G149" s="27" t="s">
        <v>98</v>
      </c>
      <c r="H149" s="29">
        <v>44927</v>
      </c>
      <c r="I149" s="78">
        <v>20000</v>
      </c>
      <c r="J149" s="22">
        <f t="shared" si="14"/>
        <v>574</v>
      </c>
      <c r="K149" s="32">
        <v>0</v>
      </c>
      <c r="L149" s="22">
        <f t="shared" si="15"/>
        <v>608</v>
      </c>
      <c r="M149" s="24">
        <v>25</v>
      </c>
      <c r="N149" s="22">
        <f t="shared" si="16"/>
        <v>18793</v>
      </c>
    </row>
    <row r="150" spans="1:14" ht="20.25" customHeight="1" x14ac:dyDescent="0.25">
      <c r="A150" s="19">
        <f t="shared" si="17"/>
        <v>142</v>
      </c>
      <c r="B150" s="27" t="s">
        <v>231</v>
      </c>
      <c r="C150" s="24" t="s">
        <v>232</v>
      </c>
      <c r="D150" s="70" t="s">
        <v>23</v>
      </c>
      <c r="E150" s="27" t="s">
        <v>136</v>
      </c>
      <c r="F150" s="28" t="s">
        <v>118</v>
      </c>
      <c r="G150" s="27" t="s">
        <v>98</v>
      </c>
      <c r="H150" s="29">
        <v>44564</v>
      </c>
      <c r="I150" s="31">
        <v>18000</v>
      </c>
      <c r="J150" s="22">
        <f t="shared" si="14"/>
        <v>516.6</v>
      </c>
      <c r="K150" s="32">
        <v>0</v>
      </c>
      <c r="L150" s="22">
        <f t="shared" si="15"/>
        <v>547.20000000000005</v>
      </c>
      <c r="M150" s="24">
        <v>25</v>
      </c>
      <c r="N150" s="22">
        <f t="shared" si="16"/>
        <v>16911.2</v>
      </c>
    </row>
    <row r="151" spans="1:14" ht="20.25" customHeight="1" x14ac:dyDescent="0.25">
      <c r="A151" s="19">
        <f t="shared" si="17"/>
        <v>143</v>
      </c>
      <c r="B151" s="35" t="s">
        <v>410</v>
      </c>
      <c r="C151" s="24" t="s">
        <v>411</v>
      </c>
      <c r="D151" s="100" t="s">
        <v>23</v>
      </c>
      <c r="E151" s="28" t="s">
        <v>236</v>
      </c>
      <c r="F151" s="27" t="s">
        <v>412</v>
      </c>
      <c r="G151" s="27" t="s">
        <v>98</v>
      </c>
      <c r="H151" s="29">
        <v>44457</v>
      </c>
      <c r="I151" s="67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27" t="s">
        <v>164</v>
      </c>
      <c r="C152" s="24" t="s">
        <v>165</v>
      </c>
      <c r="D152" s="19" t="s">
        <v>31</v>
      </c>
      <c r="E152" s="27" t="s">
        <v>161</v>
      </c>
      <c r="F152" s="69" t="s">
        <v>517</v>
      </c>
      <c r="G152" s="24" t="s">
        <v>98</v>
      </c>
      <c r="H152" s="29">
        <v>44805</v>
      </c>
      <c r="I152" s="21">
        <v>18000</v>
      </c>
      <c r="J152" s="22">
        <f t="shared" si="14"/>
        <v>516.6</v>
      </c>
      <c r="K152" s="32">
        <v>0</v>
      </c>
      <c r="L152" s="22">
        <f t="shared" si="15"/>
        <v>547.20000000000005</v>
      </c>
      <c r="M152" s="24">
        <v>25</v>
      </c>
      <c r="N152" s="22">
        <f t="shared" si="16"/>
        <v>16911.2</v>
      </c>
    </row>
    <row r="153" spans="1:14" ht="20.25" customHeight="1" x14ac:dyDescent="0.25">
      <c r="A153" s="19">
        <f t="shared" si="17"/>
        <v>145</v>
      </c>
      <c r="B153" s="95" t="s">
        <v>466</v>
      </c>
      <c r="C153" s="94" t="s">
        <v>467</v>
      </c>
      <c r="D153" s="19" t="s">
        <v>31</v>
      </c>
      <c r="E153" s="27" t="s">
        <v>212</v>
      </c>
      <c r="F153" s="92" t="s">
        <v>491</v>
      </c>
      <c r="G153" s="27" t="s">
        <v>98</v>
      </c>
      <c r="H153" s="29">
        <v>44986</v>
      </c>
      <c r="I153" s="78">
        <v>20000</v>
      </c>
      <c r="J153" s="22">
        <f t="shared" si="14"/>
        <v>574</v>
      </c>
      <c r="K153" s="32">
        <v>0</v>
      </c>
      <c r="L153" s="22">
        <f t="shared" si="15"/>
        <v>608</v>
      </c>
      <c r="M153" s="24">
        <v>25</v>
      </c>
      <c r="N153" s="22">
        <f t="shared" si="16"/>
        <v>18793</v>
      </c>
    </row>
    <row r="154" spans="1:14" ht="20.25" customHeight="1" x14ac:dyDescent="0.25">
      <c r="A154" s="19">
        <f t="shared" si="17"/>
        <v>146</v>
      </c>
      <c r="B154" s="27" t="s">
        <v>130</v>
      </c>
      <c r="C154" s="24" t="s">
        <v>131</v>
      </c>
      <c r="D154" s="19" t="s">
        <v>31</v>
      </c>
      <c r="E154" s="27" t="s">
        <v>129</v>
      </c>
      <c r="F154" s="27" t="s">
        <v>520</v>
      </c>
      <c r="G154" s="24" t="s">
        <v>98</v>
      </c>
      <c r="H154" s="29">
        <v>44805</v>
      </c>
      <c r="I154" s="21">
        <v>25000</v>
      </c>
      <c r="J154" s="22">
        <f t="shared" ref="J154:J169" si="18">I154*2.87/100</f>
        <v>717.5</v>
      </c>
      <c r="K154" s="32">
        <v>0</v>
      </c>
      <c r="L154" s="22">
        <f t="shared" ref="L154:L169" si="19">I154*3.04/100</f>
        <v>760</v>
      </c>
      <c r="M154" s="24">
        <v>25</v>
      </c>
      <c r="N154" s="22">
        <f t="shared" ref="N154:N169" si="20">I154-J154-K154-L154-M154</f>
        <v>23497.5</v>
      </c>
    </row>
    <row r="155" spans="1:14" ht="20.25" customHeight="1" x14ac:dyDescent="0.25">
      <c r="A155" s="19">
        <f t="shared" si="17"/>
        <v>147</v>
      </c>
      <c r="B155" s="93" t="s">
        <v>447</v>
      </c>
      <c r="C155" s="94" t="s">
        <v>448</v>
      </c>
      <c r="D155" s="19" t="s">
        <v>31</v>
      </c>
      <c r="E155" s="92" t="s">
        <v>188</v>
      </c>
      <c r="F155" s="92" t="s">
        <v>457</v>
      </c>
      <c r="G155" s="27" t="s">
        <v>98</v>
      </c>
      <c r="H155" s="29">
        <v>44958</v>
      </c>
      <c r="I155" s="21">
        <v>10000</v>
      </c>
      <c r="J155" s="22">
        <f t="shared" si="18"/>
        <v>287</v>
      </c>
      <c r="K155" s="32">
        <v>0</v>
      </c>
      <c r="L155" s="22">
        <f t="shared" si="19"/>
        <v>304</v>
      </c>
      <c r="M155" s="24">
        <v>25</v>
      </c>
      <c r="N155" s="22">
        <f t="shared" si="20"/>
        <v>9384</v>
      </c>
    </row>
    <row r="156" spans="1:14" ht="20.25" customHeight="1" x14ac:dyDescent="0.25">
      <c r="A156" s="19">
        <f t="shared" si="17"/>
        <v>148</v>
      </c>
      <c r="B156" s="93" t="s">
        <v>440</v>
      </c>
      <c r="C156" s="94" t="s">
        <v>441</v>
      </c>
      <c r="D156" s="19" t="s">
        <v>31</v>
      </c>
      <c r="E156" s="92" t="s">
        <v>188</v>
      </c>
      <c r="F156" s="92" t="s">
        <v>269</v>
      </c>
      <c r="G156" s="27" t="s">
        <v>98</v>
      </c>
      <c r="H156" s="29">
        <v>44958</v>
      </c>
      <c r="I156" s="21">
        <v>10000</v>
      </c>
      <c r="J156" s="22">
        <f t="shared" si="18"/>
        <v>287</v>
      </c>
      <c r="K156" s="32">
        <v>0</v>
      </c>
      <c r="L156" s="22">
        <f t="shared" si="19"/>
        <v>304</v>
      </c>
      <c r="M156" s="24">
        <v>25</v>
      </c>
      <c r="N156" s="22">
        <f t="shared" si="20"/>
        <v>9384</v>
      </c>
    </row>
    <row r="157" spans="1:14" ht="20.25" customHeight="1" x14ac:dyDescent="0.25">
      <c r="A157" s="19">
        <f t="shared" si="17"/>
        <v>149</v>
      </c>
      <c r="B157" s="27" t="s">
        <v>166</v>
      </c>
      <c r="C157" s="24" t="s">
        <v>167</v>
      </c>
      <c r="D157" s="19" t="s">
        <v>23</v>
      </c>
      <c r="E157" s="27" t="s">
        <v>136</v>
      </c>
      <c r="F157" s="27" t="s">
        <v>126</v>
      </c>
      <c r="G157" s="24" t="s">
        <v>98</v>
      </c>
      <c r="H157" s="29">
        <v>44774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A158" s="19">
        <f t="shared" si="17"/>
        <v>150</v>
      </c>
      <c r="B158" s="93" t="s">
        <v>514</v>
      </c>
      <c r="C158" s="24" t="s">
        <v>515</v>
      </c>
      <c r="D158" s="19" t="s">
        <v>23</v>
      </c>
      <c r="E158" s="97" t="s">
        <v>513</v>
      </c>
      <c r="F158" s="27" t="s">
        <v>491</v>
      </c>
      <c r="G158" s="24" t="s">
        <v>98</v>
      </c>
      <c r="H158" s="29">
        <v>45200</v>
      </c>
      <c r="I158" s="21">
        <v>22000</v>
      </c>
      <c r="J158" s="22">
        <f t="shared" si="18"/>
        <v>631.4</v>
      </c>
      <c r="K158" s="68">
        <v>0</v>
      </c>
      <c r="L158" s="22">
        <f t="shared" si="19"/>
        <v>668.8</v>
      </c>
      <c r="M158" s="24">
        <v>25</v>
      </c>
      <c r="N158" s="22">
        <f t="shared" si="20"/>
        <v>20674.8</v>
      </c>
    </row>
    <row r="159" spans="1:14" ht="20.25" customHeight="1" x14ac:dyDescent="0.25">
      <c r="A159" s="19">
        <f t="shared" si="17"/>
        <v>151</v>
      </c>
      <c r="B159" s="93" t="s">
        <v>534</v>
      </c>
      <c r="C159" s="93" t="s">
        <v>535</v>
      </c>
      <c r="D159" s="105" t="s">
        <v>23</v>
      </c>
      <c r="E159" s="65" t="s">
        <v>513</v>
      </c>
      <c r="F159" s="27" t="s">
        <v>491</v>
      </c>
      <c r="G159" s="24" t="s">
        <v>98</v>
      </c>
      <c r="H159" s="29">
        <v>45231</v>
      </c>
      <c r="I159" s="21">
        <v>22000</v>
      </c>
      <c r="J159" s="22">
        <f t="shared" si="18"/>
        <v>631.4</v>
      </c>
      <c r="K159" s="68">
        <v>0</v>
      </c>
      <c r="L159" s="22">
        <f t="shared" si="19"/>
        <v>668.8</v>
      </c>
      <c r="M159" s="24">
        <v>25</v>
      </c>
      <c r="N159" s="22">
        <f t="shared" si="20"/>
        <v>20674.8</v>
      </c>
    </row>
    <row r="160" spans="1:14" ht="20.25" customHeight="1" x14ac:dyDescent="0.25">
      <c r="A160" s="19">
        <f t="shared" si="17"/>
        <v>152</v>
      </c>
      <c r="B160" s="93" t="s">
        <v>536</v>
      </c>
      <c r="C160" s="93" t="s">
        <v>537</v>
      </c>
      <c r="D160" s="19" t="s">
        <v>23</v>
      </c>
      <c r="E160" s="114" t="s">
        <v>555</v>
      </c>
      <c r="F160" s="27" t="s">
        <v>491</v>
      </c>
      <c r="G160" s="24" t="s">
        <v>98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>I160*3.04/100</f>
        <v>547.20000000000005</v>
      </c>
      <c r="M160" s="24">
        <v>25</v>
      </c>
      <c r="N160" s="22">
        <f t="shared" si="20"/>
        <v>16911.2</v>
      </c>
    </row>
    <row r="161" spans="1:14" ht="20.25" customHeight="1" x14ac:dyDescent="0.25">
      <c r="A161" s="19">
        <f t="shared" si="17"/>
        <v>153</v>
      </c>
      <c r="B161" s="93" t="s">
        <v>65</v>
      </c>
      <c r="C161" s="113" t="s">
        <v>538</v>
      </c>
      <c r="D161" s="19" t="s">
        <v>23</v>
      </c>
      <c r="E161" t="s">
        <v>555</v>
      </c>
      <c r="F161" s="27" t="s">
        <v>491</v>
      </c>
      <c r="G161" s="24" t="s">
        <v>98</v>
      </c>
      <c r="H161" s="29">
        <v>45323</v>
      </c>
      <c r="I161" s="21">
        <v>18000</v>
      </c>
      <c r="J161" s="22">
        <f t="shared" si="18"/>
        <v>516.6</v>
      </c>
      <c r="K161" s="68">
        <v>0</v>
      </c>
      <c r="L161" s="22">
        <f t="shared" si="19"/>
        <v>547.20000000000005</v>
      </c>
      <c r="M161" s="24">
        <v>25</v>
      </c>
      <c r="N161" s="22">
        <f t="shared" si="20"/>
        <v>16911.2</v>
      </c>
    </row>
    <row r="162" spans="1:14" ht="20.25" customHeight="1" x14ac:dyDescent="0.25">
      <c r="A162" s="19">
        <f t="shared" si="17"/>
        <v>154</v>
      </c>
      <c r="B162" s="93" t="s">
        <v>539</v>
      </c>
      <c r="C162" s="24" t="s">
        <v>540</v>
      </c>
      <c r="D162" s="105" t="s">
        <v>23</v>
      </c>
      <c r="E162" t="s">
        <v>555</v>
      </c>
      <c r="F162" s="27" t="s">
        <v>491</v>
      </c>
      <c r="G162" s="24" t="s">
        <v>98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 t="shared" si="19"/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25">
      <c r="A163" s="19">
        <f t="shared" si="17"/>
        <v>155</v>
      </c>
      <c r="B163" s="24" t="s">
        <v>541</v>
      </c>
      <c r="C163" s="24" t="s">
        <v>542</v>
      </c>
      <c r="D163" s="19" t="s">
        <v>23</v>
      </c>
      <c r="E163" s="3" t="s">
        <v>555</v>
      </c>
      <c r="F163" s="27" t="s">
        <v>491</v>
      </c>
      <c r="G163" s="24" t="s">
        <v>98</v>
      </c>
      <c r="H163" s="29">
        <v>45323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3" t="s">
        <v>543</v>
      </c>
      <c r="C164" s="93" t="s">
        <v>544</v>
      </c>
      <c r="D164" s="19" t="s">
        <v>23</v>
      </c>
      <c r="E164" s="114" t="s">
        <v>555</v>
      </c>
      <c r="F164" s="27" t="s">
        <v>491</v>
      </c>
      <c r="G164" s="24" t="s">
        <v>98</v>
      </c>
      <c r="H164" s="29">
        <v>45323</v>
      </c>
      <c r="I164" s="21">
        <v>18000</v>
      </c>
      <c r="J164" s="22">
        <f t="shared" si="18"/>
        <v>516.6</v>
      </c>
      <c r="K164" s="68">
        <v>0</v>
      </c>
      <c r="L164" s="22">
        <f t="shared" si="19"/>
        <v>547.20000000000005</v>
      </c>
      <c r="M164" s="24">
        <v>25</v>
      </c>
      <c r="N164" s="22">
        <f t="shared" si="20"/>
        <v>16911.2</v>
      </c>
    </row>
    <row r="165" spans="1:14" ht="20.25" customHeight="1" x14ac:dyDescent="0.25">
      <c r="A165" s="19">
        <f t="shared" si="17"/>
        <v>157</v>
      </c>
      <c r="B165" s="20" t="s">
        <v>545</v>
      </c>
      <c r="C165" s="20" t="s">
        <v>546</v>
      </c>
      <c r="D165" s="105" t="s">
        <v>23</v>
      </c>
      <c r="E165" t="s">
        <v>555</v>
      </c>
      <c r="F165" s="27" t="s">
        <v>491</v>
      </c>
      <c r="G165" s="24" t="s">
        <v>98</v>
      </c>
      <c r="H165" s="29">
        <v>45323</v>
      </c>
      <c r="I165" s="21">
        <v>18000</v>
      </c>
      <c r="J165" s="22">
        <f t="shared" si="18"/>
        <v>516.6</v>
      </c>
      <c r="K165" s="68">
        <v>0</v>
      </c>
      <c r="L165" s="22">
        <f t="shared" si="19"/>
        <v>547.20000000000005</v>
      </c>
      <c r="M165" s="24">
        <v>25</v>
      </c>
      <c r="N165" s="22">
        <f t="shared" si="20"/>
        <v>16911.2</v>
      </c>
    </row>
    <row r="166" spans="1:14" ht="20.25" customHeight="1" x14ac:dyDescent="0.25">
      <c r="A166" s="19">
        <f t="shared" si="17"/>
        <v>158</v>
      </c>
      <c r="B166" s="20" t="s">
        <v>547</v>
      </c>
      <c r="C166" s="20" t="s">
        <v>548</v>
      </c>
      <c r="D166" s="19" t="s">
        <v>23</v>
      </c>
      <c r="E166" s="3" t="s">
        <v>555</v>
      </c>
      <c r="F166" s="27" t="s">
        <v>491</v>
      </c>
      <c r="G166" s="24" t="s">
        <v>98</v>
      </c>
      <c r="H166" s="29">
        <v>45323</v>
      </c>
      <c r="I166" s="21">
        <v>18000</v>
      </c>
      <c r="J166" s="22">
        <f t="shared" si="18"/>
        <v>516.6</v>
      </c>
      <c r="K166" s="68">
        <v>0</v>
      </c>
      <c r="L166" s="22">
        <f t="shared" si="19"/>
        <v>547.20000000000005</v>
      </c>
      <c r="M166" s="24">
        <v>25</v>
      </c>
      <c r="N166" s="22">
        <f t="shared" si="20"/>
        <v>16911.2</v>
      </c>
    </row>
    <row r="167" spans="1:14" ht="20.25" customHeight="1" x14ac:dyDescent="0.25">
      <c r="A167" s="19">
        <f t="shared" si="17"/>
        <v>159</v>
      </c>
      <c r="B167" s="93" t="s">
        <v>549</v>
      </c>
      <c r="C167" s="93" t="s">
        <v>550</v>
      </c>
      <c r="D167" s="19" t="s">
        <v>23</v>
      </c>
      <c r="E167" t="s">
        <v>555</v>
      </c>
      <c r="F167" s="27" t="s">
        <v>491</v>
      </c>
      <c r="G167" s="24" t="s">
        <v>98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3" t="s">
        <v>551</v>
      </c>
      <c r="C168" s="93" t="s">
        <v>552</v>
      </c>
      <c r="D168" s="105" t="s">
        <v>23</v>
      </c>
      <c r="E168" t="s">
        <v>555</v>
      </c>
      <c r="F168" s="27" t="s">
        <v>491</v>
      </c>
      <c r="G168" s="24" t="s">
        <v>98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25">
      <c r="A169" s="19">
        <f t="shared" si="17"/>
        <v>161</v>
      </c>
      <c r="B169" s="93" t="s">
        <v>553</v>
      </c>
      <c r="C169" s="93" t="s">
        <v>554</v>
      </c>
      <c r="D169" s="19" t="s">
        <v>23</v>
      </c>
      <c r="E169" t="s">
        <v>555</v>
      </c>
      <c r="F169" s="27" t="s">
        <v>491</v>
      </c>
      <c r="G169" s="24" t="s">
        <v>98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H170" s="2"/>
      <c r="I170" s="104">
        <f>SUM(I9:I169)</f>
        <v>2537365.86</v>
      </c>
      <c r="J170" s="104">
        <f>SUM(J9:J169)</f>
        <v>72822.400182000041</v>
      </c>
      <c r="K170" s="104">
        <f>SUM(K9:K169)</f>
        <v>4448.7199999999993</v>
      </c>
      <c r="L170" s="104">
        <f>SUM(L9:L169)</f>
        <v>77135.922143999938</v>
      </c>
      <c r="M170" s="104">
        <f>SUM(M9:M169)</f>
        <v>5740.46</v>
      </c>
      <c r="N170" s="104">
        <f>SUM(N9:N169)</f>
        <v>2377218.3576740008</v>
      </c>
    </row>
    <row r="171" spans="1:14" ht="20.25" customHeight="1" x14ac:dyDescent="0.25">
      <c r="I171" s="40"/>
      <c r="J171" s="3"/>
    </row>
    <row r="172" spans="1:14" ht="20.25" customHeight="1" x14ac:dyDescent="0.25">
      <c r="I172"/>
      <c r="J172" s="3"/>
    </row>
    <row r="173" spans="1:14" ht="20.25" customHeight="1" x14ac:dyDescent="0.25">
      <c r="G173" s="40"/>
    </row>
    <row r="174" spans="1:14" ht="20.25" customHeight="1" x14ac:dyDescent="0.25">
      <c r="F174" s="40"/>
      <c r="K174" s="41"/>
    </row>
  </sheetData>
  <autoFilter ref="A8:N170" xr:uid="{4B8A956E-0C0D-4D09-86AB-68EFC6F7A903}"/>
  <phoneticPr fontId="14" type="noConversion"/>
  <conditionalFormatting sqref="C45:C48">
    <cfRule type="duplicateValues" dxfId="14" priority="33" stopIfTrue="1"/>
  </conditionalFormatting>
  <conditionalFormatting sqref="F81">
    <cfRule type="duplicateValues" dxfId="13" priority="29"/>
    <cfRule type="duplicateValues" dxfId="12" priority="30"/>
  </conditionalFormatting>
  <conditionalFormatting sqref="F95">
    <cfRule type="duplicateValues" dxfId="11" priority="27"/>
    <cfRule type="duplicateValues" dxfId="10" priority="28"/>
  </conditionalFormatting>
  <conditionalFormatting sqref="F96">
    <cfRule type="duplicateValues" dxfId="9" priority="25"/>
    <cfRule type="duplicateValues" dxfId="8" priority="26"/>
  </conditionalFormatting>
  <conditionalFormatting sqref="F97">
    <cfRule type="duplicateValues" dxfId="7" priority="23"/>
    <cfRule type="duplicateValues" dxfId="6" priority="24"/>
  </conditionalFormatting>
  <conditionalFormatting sqref="F127">
    <cfRule type="duplicateValues" dxfId="5" priority="6"/>
    <cfRule type="duplicateValues" dxfId="4" priority="7"/>
  </conditionalFormatting>
  <conditionalFormatting sqref="F128:F129">
    <cfRule type="duplicateValues" dxfId="3" priority="4"/>
    <cfRule type="duplicateValues" dxfId="2" priority="5"/>
  </conditionalFormatting>
  <conditionalFormatting sqref="F138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2025-03-04T18:32:29Z</cp:lastPrinted>
  <dcterms:created xsi:type="dcterms:W3CDTF">2023-02-09T14:00:00Z</dcterms:created>
  <dcterms:modified xsi:type="dcterms:W3CDTF">2025-03-04T18:32:56Z</dcterms:modified>
</cp:coreProperties>
</file>