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ydolidia\AREA DPD 2025\PYD 2025\Metas fisicas y financieras\"/>
    </mc:Choice>
  </mc:AlternateContent>
  <xr:revisionPtr revIDLastSave="0" documentId="13_ncr:1_{067DA2B8-5A03-4CAB-870E-665DA5AB9C39}" xr6:coauthVersionLast="47" xr6:coauthVersionMax="47" xr10:uidLastSave="{00000000-0000-0000-0000-000000000000}"/>
  <bookViews>
    <workbookView xWindow="-120" yWindow="-120" windowWidth="29040" windowHeight="15990" activeTab="1" xr2:uid="{4338FEAE-DB8E-4C02-BE6D-DDC1311F061E}"/>
  </bookViews>
  <sheets>
    <sheet name="Programa 11" sheetId="1" r:id="rId1"/>
    <sheet name="Programa 12" sheetId="2" r:id="rId2"/>
  </sheets>
  <externalReferences>
    <externalReference r:id="rId3"/>
  </externalReferences>
  <definedNames>
    <definedName name="_xlnm.Print_Area" localSheetId="0">'Programa 11'!$A$1:$J$40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 l="1"/>
  <c r="J28" i="2"/>
  <c r="J28" i="1"/>
  <c r="I28" i="1" l="1"/>
  <c r="I24" i="1" l="1"/>
  <c r="I24" i="2" l="1"/>
  <c r="C16" i="2"/>
  <c r="C15" i="2"/>
  <c r="C14" i="2"/>
  <c r="C16" i="1"/>
  <c r="C15" i="1"/>
  <c r="C14" i="1"/>
</calcChain>
</file>

<file path=xl/sharedStrings.xml><?xml version="1.0" encoding="utf-8"?>
<sst xmlns="http://schemas.openxmlformats.org/spreadsheetml/2006/main" count="141" uniqueCount="82">
  <si>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</si>
  <si>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</si>
  <si>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</si>
  <si>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</si>
  <si>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</si>
  <si>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</si>
  <si>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</si>
  <si>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</si>
  <si>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</si>
  <si>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</si>
  <si>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</si>
  <si>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</si>
  <si>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</si>
  <si>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</si>
  <si>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</si>
  <si>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</si>
  <si>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</si>
  <si>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</si>
  <si>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</si>
  <si>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</si>
  <si>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</si>
  <si>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</si>
  <si>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</si>
  <si>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</si>
  <si>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</si>
  <si>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</si>
  <si>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</si>
  <si>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</si>
  <si>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</si>
  <si>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</si>
  <si>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</si>
  <si>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</si>
  <si>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</si>
  <si>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</si>
  <si>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</si>
  <si>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</si>
  <si>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</si>
  <si>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</si>
  <si>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</si>
  <si>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</si>
  <si>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</si>
  <si>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</si>
  <si>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</si>
  <si>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</si>
  <si>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</si>
  <si>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</si>
  <si>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</si>
  <si>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</si>
  <si>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</si>
  <si>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</si>
  <si>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Provisión de servicios de salud en establecimientos de primer nivel, Programa 11</t>
  </si>
  <si>
    <t>Acceso a servicios de salud en establecimientos de primer nivel de atención</t>
  </si>
  <si>
    <t>Población general</t>
  </si>
  <si>
    <t xml:space="preserve">Acceso a servicios de salud especializados en establecimientos no autogestionados </t>
  </si>
  <si>
    <t>Provisión de servicios de salud en establecimientos no autogestionados, Programa 12</t>
  </si>
  <si>
    <t>DIRECCIÓN CENTRAL DEL SERVICIO NACIONAL DE SALUD, 5180</t>
  </si>
  <si>
    <t>DIRECCIÓN CENTRAL DEL SERVICIO NACIONAL DE SALUD, 01</t>
  </si>
  <si>
    <t>2.2.1</t>
  </si>
  <si>
    <t>Acceso a servicios de salud especializados en establecimientos No Auto Gestionados región Metropolitana</t>
  </si>
  <si>
    <t>Número de atenciones por tipo de servicio</t>
  </si>
  <si>
    <t xml:space="preserve">Atención en el nivel especializado, ofertando los servicios de consulta, emergencias, hospitalización y diagnósticos que garantice la pronta recuperación y satisfacción del ciudadano que utilice los servicios de salud en la region Metropolitana </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</si>
  <si>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</si>
  <si>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Garantizar la salud a la población del SRSM, a través de una red de provisión articulada por niveles de complejidad.</t>
  </si>
  <si>
    <t>Alcanzar la satisfacción plena de Nuestros usuarios con el servicio de Salud brindado, con una red de provisión Integrada y competitiva, un modelo de gestión institucional de calidad y Recursos humanos capacitados y Comprometidos.</t>
  </si>
  <si>
    <t>1. Mensualmente se realizaran analisis de produccion metas fisicas de los servcios de Nivel espacilizados  cuando el SNS publique en el repositorio web 67A demas consolidados estandarizados.</t>
  </si>
  <si>
    <t>2. Elaboracion trimestral de evaluacion de Metas fisicas y financiera de productos del primer nivel  despues del cierre del mes del ultimo mes del trimestre, financiero y produccion de servcios</t>
  </si>
  <si>
    <t>3.Implementar el Plan de Auditoria y procesos de calidad de datos a traves de la superviciosnes de Areas a los EE.SS</t>
  </si>
  <si>
    <t>1. Mensualmente se realizaran analisis de produccion metas fisicas de los servcios de PNA de Nivel espacilizados  cuando el SNS publique en el repositorio SIPNA y web 67A demas consolidados estandarizados.</t>
  </si>
  <si>
    <t>7880- Acceso a servicios de salud en establecimientos de primer nivel en la region Metropolitana</t>
  </si>
  <si>
    <t>7888- Acceso a servicios de salud especializados en establecimientos No Auto Gestionados región Metropolitana</t>
  </si>
  <si>
    <r>
      <t>Beneficiarios:</t>
    </r>
    <r>
      <rPr>
        <sz val="10"/>
        <color rgb="FF000000"/>
        <rFont val="Century Gothic"/>
        <family val="2"/>
      </rPr>
      <t xml:space="preserve"> </t>
    </r>
  </si>
  <si>
    <r>
      <t xml:space="preserve">VI. </t>
    </r>
    <r>
      <rPr>
        <b/>
        <sz val="10"/>
        <color theme="0"/>
        <rFont val="Century Gothic"/>
        <family val="2"/>
      </rPr>
      <t>Oportunidades de Mejora</t>
    </r>
  </si>
  <si>
    <t>30/09/2025</t>
  </si>
  <si>
    <t>0001 SERVICIO NACIONAL DE SALUD Y SUBUNIDAD EJECUTORA 0002 SERVICIO REGIONAL DE SALUD OZAMA</t>
  </si>
  <si>
    <t>Acceso a servicios de salud en establecimientos de primer nivel en la region Ozama</t>
  </si>
  <si>
    <t>Informe de Evaluación Trimestral de las Metas Físicas-Financieras PNA IIIT 2025</t>
  </si>
  <si>
    <t>Informe de Evaluación Trimestral de las Metas Físicas-Financieras IIIT 2025</t>
  </si>
  <si>
    <t>Responsable: Ydolidia Ortega, Enc. Planificación y Desarrollo Servicio Regional de Salud Ozama</t>
  </si>
  <si>
    <t>La meta física alcanzada fue el resultado del fortalecimiento de los servicios en centros de primer nivel mediante la dotación de insumos de laboratorio, adquisición de sets diagnósticos, realización de visitas domiciliarias a pacientes encamados, actividades de promoción y prevención (lactancia materna, prevención del embarazo en adolescentes) y jornadas odontológicas del programa Restableciendo Sonrisas. 
La ejecución de la meta financiera se debe a la ejecución de los 3 que fueron programados para el periodo.</t>
  </si>
  <si>
    <t>Se realizaron 2,339,307 atenciones para el trimestre, producto de incremento en la demanda de los servicios por parte de la población. Esta ejecución representa el 27.15% de la meta programada para el año. 
En cuanto al cumplimiento financiero, de los RD$789,559,370 destinados a este producto, se ejecutaron RD$258,775,343.00, equivalente a un 32.77%.</t>
  </si>
  <si>
    <t>La ejecución de la meta financiera estuvo directamente vinculada con la ejecución de la meta física, debido a la inversion en insumos médicos y no médicos, material gastable, de limpieza y reactivos de laboratorio.  La ejecución de la meta física responde al fortalecimiento de los servicios de salud en la región, con la incorporación a la red pública del área de estudios diagnósticos oftalmológicos en el Hospital Moscoso Puello. Esta unidad, equipada con tecnología de última generación, permite ofrecer servicios especializados como campo visual computarizado, tomografía de coherencia óptica (OCT), biometría ocular, cálculo de lentes intraoculares, ultrasonografía ocular y tratamientos con láser YAG, contribuyendo al diagnóstico, tratamiento y prevención oportuna de patologías visuales.</t>
  </si>
  <si>
    <t>Se realizaron 815,161 atenciones para el trimestres, producto de las acciones de remozamiento, provisión de insumos médicos y no médicos, visitas domiciliarias, atención al adulto mayor, realizadas en los centros de primer nivel de atención lo que ha incrementado la demanda de los servicios. Esta ejecución representa el 26.34% de la meta programada para el año. 
En cuanto al cumplimiento financiero, de los RD$49,160,658 destinados a este producto, se ejecutaron RD$15,431,613.00, equivalente a un 31.39%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</si>
</sst>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5" formatCode="&quot;$&quot;#,##0_);\(&quot;$&quot;#,##0\)"/>
    <numFmt numFmtId="44" formatCode="_(&quot;$&quot;* #,##0.00_);_(&quot;$&quot;* \(#,##0.00\);_(&quot;$&quot;* &quot;-&quot;??_);_(@_)"/>
    <numFmt numFmtId="43" formatCode="_(* #,##0.00_);_(* \(#,##0.00\);_(* &quot;-&quot;??_);_(@_)"/>
    <numFmt numFmtId="164" formatCode="_-* #,##0.00\ &quot;€&quot;_-;\-* #,##0.00\ &quot;€&quot;_-;_-* &quot;-&quot;??\ &quot;€&quot;_-;_-@_-"/>
    <numFmt numFmtId="165" formatCode="_-* #,##0.00_-;\-* #,##0.00_-;_-* &quot;-&quot;??_-;_-@_-"/>
    <numFmt numFmtId="166" formatCode="dd/mm/yyyy;@"/>
    <numFmt numFmtId="167" formatCode="[$-10409]#,##0;\-#,##0"/>
    <numFmt numFmtId="168" formatCode="[$-10409]0.00%"/>
    <numFmt numFmtId="169" formatCode="_-[$$-1C0A]* #,##0_ ;_-[$$-1C0A]* \-#,##0\ ;_-[$$-1C0A]* &quot;-&quot;_ ;_-@_ "/>
    <numFmt numFmtId="170" formatCode="[$$-1C0A]#,##0_ ;\-[$$-1C0A]#,##0\ "/>
    <numFmt numFmtId="171" formatCode="[$$-1C0A]#,##0.00_ ;\-[$$-1C0A]#,##0.00\ "/>
    <numFmt numFmtId="172" formatCode="[$$-1C0A]#,##0.00_);\([$$-1C0A]#,##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rgb="FFFF0000"/>
      <name val="Calibri"/>
      <family val="2"/>
      <scheme val="minor"/>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
      <sz val="8"/>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3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6"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6" fillId="0" borderId="24" xfId="0" applyFont="1" applyBorder="1" applyAlignment="1" applyProtection="1">
      <alignment vertical="center" wrapText="1"/>
      <protection locked="0"/>
    </xf>
    <xf numFmtId="0" fontId="16" fillId="0" borderId="28" xfId="0" applyFont="1" applyBorder="1" applyAlignment="1" applyProtection="1">
      <alignment horizontal="left" vertical="center" wrapText="1"/>
      <protection locked="0"/>
    </xf>
    <xf numFmtId="0" fontId="9" fillId="0" borderId="22" xfId="0" applyFont="1" applyBorder="1" applyAlignment="1">
      <alignment vertical="center"/>
    </xf>
    <xf numFmtId="0" fontId="2" fillId="0" borderId="22" xfId="0" applyFont="1" applyBorder="1"/>
    <xf numFmtId="167" fontId="16" fillId="0" borderId="34"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protection locked="0"/>
    </xf>
    <xf numFmtId="0" fontId="23" fillId="0" borderId="0" xfId="0" applyFont="1"/>
    <xf numFmtId="10" fontId="0" fillId="0" borderId="0" xfId="0" applyNumberFormat="1"/>
    <xf numFmtId="167" fontId="0" fillId="0" borderId="0" xfId="0" applyNumberFormat="1"/>
    <xf numFmtId="169" fontId="16" fillId="0" borderId="34" xfId="0" applyNumberFormat="1" applyFont="1" applyBorder="1" applyAlignment="1" applyProtection="1">
      <alignment horizontal="center" vertical="center" wrapText="1" readingOrder="1"/>
      <protection locked="0"/>
    </xf>
    <xf numFmtId="170" fontId="16" fillId="0" borderId="28" xfId="3" applyNumberFormat="1" applyFont="1" applyBorder="1" applyAlignment="1" applyProtection="1">
      <alignment horizontal="center" vertical="center" wrapText="1" readingOrder="1"/>
      <protection locked="0"/>
    </xf>
    <xf numFmtId="171" fontId="16" fillId="0" borderId="28" xfId="3" applyNumberFormat="1" applyFont="1" applyBorder="1" applyAlignment="1" applyProtection="1">
      <alignment horizontal="center" vertical="center" wrapText="1" readingOrder="1"/>
      <protection locked="0"/>
    </xf>
    <xf numFmtId="0" fontId="24" fillId="0" borderId="22" xfId="0" applyFont="1" applyBorder="1" applyAlignment="1">
      <alignment vertical="center"/>
    </xf>
    <xf numFmtId="0" fontId="24" fillId="0" borderId="17" xfId="0" applyFont="1" applyBorder="1" applyAlignment="1">
      <alignment vertical="center"/>
    </xf>
    <xf numFmtId="0" fontId="24" fillId="0" borderId="17" xfId="0" applyFont="1" applyBorder="1" applyAlignment="1">
      <alignment vertical="center" wrapText="1"/>
    </xf>
    <xf numFmtId="0" fontId="10" fillId="0" borderId="17" xfId="0" applyFont="1" applyBorder="1"/>
    <xf numFmtId="0" fontId="10" fillId="0" borderId="0" xfId="0" applyFont="1"/>
    <xf numFmtId="0" fontId="18" fillId="0" borderId="24" xfId="0" applyFont="1" applyBorder="1" applyAlignment="1" applyProtection="1">
      <alignment vertical="center" wrapText="1"/>
      <protection locked="0"/>
    </xf>
    <xf numFmtId="0" fontId="18" fillId="0" borderId="28" xfId="0" applyFont="1" applyBorder="1" applyAlignment="1" applyProtection="1">
      <alignment vertical="center" wrapText="1"/>
      <protection locked="0"/>
    </xf>
    <xf numFmtId="3" fontId="18" fillId="0" borderId="0" xfId="0" applyNumberFormat="1" applyFont="1" applyAlignment="1" applyProtection="1">
      <alignment horizontal="center" vertical="center"/>
      <protection locked="0"/>
    </xf>
    <xf numFmtId="170" fontId="18" fillId="0" borderId="28" xfId="3" applyNumberFormat="1" applyFont="1" applyBorder="1" applyAlignment="1" applyProtection="1">
      <alignment horizontal="center" vertical="center" wrapText="1" readingOrder="1"/>
      <protection locked="0"/>
    </xf>
    <xf numFmtId="167" fontId="18" fillId="0" borderId="28" xfId="0" applyNumberFormat="1" applyFont="1" applyBorder="1" applyAlignment="1" applyProtection="1">
      <alignment horizontal="center" vertical="center" wrapText="1"/>
      <protection locked="0"/>
    </xf>
    <xf numFmtId="10" fontId="18" fillId="7" borderId="28" xfId="2" applyNumberFormat="1" applyFont="1" applyFill="1" applyBorder="1" applyAlignment="1" applyProtection="1">
      <alignment horizontal="center" vertical="center" wrapText="1" readingOrder="1"/>
      <protection locked="0"/>
    </xf>
    <xf numFmtId="168" fontId="18" fillId="7" borderId="25" xfId="0" applyNumberFormat="1" applyFont="1" applyFill="1" applyBorder="1" applyAlignment="1" applyProtection="1">
      <alignment horizontal="center" vertical="center" wrapText="1" readingOrder="1"/>
      <protection locked="0"/>
    </xf>
    <xf numFmtId="0" fontId="24" fillId="0" borderId="17" xfId="0" applyFont="1" applyBorder="1" applyAlignment="1" applyProtection="1">
      <alignment vertical="center" wrapText="1"/>
      <protection locked="0"/>
    </xf>
    <xf numFmtId="166" fontId="29" fillId="0" borderId="12" xfId="0" applyNumberFormat="1" applyFont="1" applyBorder="1" applyAlignment="1">
      <alignment horizontal="center" vertical="center" wrapText="1"/>
    </xf>
    <xf numFmtId="172" fontId="18" fillId="0" borderId="28" xfId="3" applyNumberFormat="1" applyFont="1" applyBorder="1" applyAlignment="1" applyProtection="1">
      <alignment horizontal="center" vertical="center" wrapText="1" readingOrder="1"/>
      <protection locked="0"/>
    </xf>
    <xf numFmtId="0" fontId="21" fillId="0" borderId="22" xfId="0" applyFont="1" applyBorder="1" applyAlignment="1" applyProtection="1">
      <alignment horizontal="left" vertical="center" wrapText="1"/>
      <protection locked="0"/>
    </xf>
    <xf numFmtId="0" fontId="19" fillId="6" borderId="25" xfId="0" applyFont="1" applyFill="1" applyBorder="1" applyAlignment="1">
      <alignment horizontal="center" vertical="center" wrapText="1" readingOrder="1"/>
    </xf>
    <xf numFmtId="0" fontId="19" fillId="6" borderId="33" xfId="0" applyFont="1" applyFill="1" applyBorder="1" applyAlignment="1">
      <alignment horizontal="center" vertical="center" wrapText="1" readingOrder="1"/>
    </xf>
    <xf numFmtId="0" fontId="19" fillId="6" borderId="24" xfId="0" applyFont="1" applyFill="1" applyBorder="1" applyAlignment="1">
      <alignment horizontal="center" vertical="center" wrapText="1" readingOrder="1"/>
    </xf>
    <xf numFmtId="0" fontId="18" fillId="0" borderId="0" xfId="0" applyFont="1" applyAlignment="1" applyProtection="1">
      <alignment horizontal="left"/>
      <protection locked="0"/>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8" fillId="0" borderId="0" xfId="0" applyFont="1" applyAlignment="1">
      <alignment horizontal="left" vertical="center" wrapText="1"/>
    </xf>
    <xf numFmtId="171" fontId="16" fillId="0" borderId="25" xfId="1" applyNumberFormat="1" applyFont="1" applyFill="1" applyBorder="1" applyAlignment="1" applyProtection="1">
      <alignment horizontal="center" vertical="center" wrapText="1" readingOrder="1"/>
      <protection locked="0"/>
    </xf>
    <xf numFmtId="171" fontId="16" fillId="0" borderId="33" xfId="1" applyNumberFormat="1" applyFont="1" applyFill="1" applyBorder="1" applyAlignment="1" applyProtection="1">
      <alignment horizontal="center" vertical="center" wrapText="1" readingOrder="1"/>
      <protection locked="0"/>
    </xf>
    <xf numFmtId="171" fontId="16" fillId="0" borderId="24" xfId="1" applyNumberFormat="1" applyFont="1" applyFill="1" applyBorder="1" applyAlignment="1" applyProtection="1">
      <alignment horizontal="center" vertical="center" wrapText="1" readingOrder="1"/>
      <protection locked="0"/>
    </xf>
    <xf numFmtId="170" fontId="16" fillId="9" borderId="27" xfId="1" applyNumberFormat="1" applyFont="1" applyFill="1" applyBorder="1" applyAlignment="1" applyProtection="1">
      <alignment horizontal="center" vertical="center" wrapText="1" readingOrder="1"/>
      <protection locked="0"/>
    </xf>
    <xf numFmtId="170" fontId="16" fillId="9"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0" fontId="12" fillId="6" borderId="22" xfId="0" applyFont="1" applyFill="1" applyBorder="1" applyAlignment="1">
      <alignment horizontal="center" vertical="center" wrapText="1"/>
    </xf>
    <xf numFmtId="0" fontId="19" fillId="6" borderId="23" xfId="0" applyFont="1" applyFill="1" applyBorder="1" applyAlignment="1">
      <alignment horizontal="center" vertical="center" wrapText="1" readingOrder="1"/>
    </xf>
    <xf numFmtId="0" fontId="19" fillId="6" borderId="26" xfId="0" applyFont="1" applyFill="1" applyBorder="1" applyAlignment="1">
      <alignment horizontal="center" vertical="center" wrapText="1" readingOrder="1"/>
    </xf>
    <xf numFmtId="0" fontId="15" fillId="8" borderId="25" xfId="0" applyFont="1" applyFill="1" applyBorder="1" applyAlignment="1">
      <alignment horizontal="center" vertical="center" wrapText="1" readingOrder="1"/>
    </xf>
    <xf numFmtId="0" fontId="15" fillId="8" borderId="26" xfId="0" applyFont="1" applyFill="1" applyBorder="1" applyAlignment="1">
      <alignment horizontal="center" vertical="center" wrapText="1" readingOrder="1"/>
    </xf>
    <xf numFmtId="0" fontId="27" fillId="5" borderId="17"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18" xfId="0" applyFont="1" applyFill="1" applyBorder="1" applyAlignment="1">
      <alignment horizontal="left" vertical="center" wrapText="1"/>
    </xf>
    <xf numFmtId="0" fontId="27" fillId="5" borderId="17" xfId="0" applyFont="1" applyFill="1" applyBorder="1" applyAlignment="1">
      <alignment horizontal="left" vertical="center"/>
    </xf>
    <xf numFmtId="0" fontId="27" fillId="5" borderId="0" xfId="0" applyFont="1" applyFill="1" applyAlignment="1">
      <alignment horizontal="left" vertical="center"/>
    </xf>
    <xf numFmtId="0" fontId="27" fillId="5" borderId="18" xfId="0" applyFont="1" applyFill="1" applyBorder="1" applyAlignment="1">
      <alignment horizontal="left" vertical="center"/>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0" fillId="9" borderId="0" xfId="0" applyFont="1" applyFill="1" applyAlignment="1" applyProtection="1">
      <alignment horizontal="left" vertical="center" wrapText="1"/>
      <protection locked="0"/>
    </xf>
    <xf numFmtId="0" fontId="20" fillId="9" borderId="18" xfId="0" applyFont="1" applyFill="1" applyBorder="1" applyAlignment="1" applyProtection="1">
      <alignment horizontal="left" vertical="center" wrapText="1"/>
      <protection locked="0"/>
    </xf>
    <xf numFmtId="0" fontId="25" fillId="4" borderId="17" xfId="0" applyFont="1" applyFill="1" applyBorder="1" applyAlignment="1">
      <alignment horizontal="left" vertical="center"/>
    </xf>
    <xf numFmtId="0" fontId="25" fillId="4" borderId="0" xfId="0" applyFont="1" applyFill="1" applyAlignment="1">
      <alignment horizontal="left" vertical="center"/>
    </xf>
    <xf numFmtId="0" fontId="25" fillId="4" borderId="18" xfId="0" applyFont="1" applyFill="1" applyBorder="1" applyAlignment="1">
      <alignment horizontal="left" vertical="center"/>
    </xf>
    <xf numFmtId="0" fontId="20" fillId="0" borderId="22" xfId="0" applyFont="1" applyBorder="1" applyAlignment="1" applyProtection="1">
      <alignment horizontal="left" vertical="center" wrapText="1"/>
      <protection locked="0"/>
    </xf>
    <xf numFmtId="172" fontId="18" fillId="0" borderId="25" xfId="3" applyNumberFormat="1" applyFont="1" applyBorder="1" applyAlignment="1" applyProtection="1">
      <alignment horizontal="center" vertical="center" wrapText="1" readingOrder="1"/>
      <protection locked="0"/>
    </xf>
    <xf numFmtId="172" fontId="18" fillId="0" borderId="24" xfId="3" applyNumberFormat="1" applyFont="1" applyBorder="1" applyAlignment="1" applyProtection="1">
      <alignment horizontal="center" vertical="center" wrapText="1" readingOrder="1"/>
      <protection locked="0"/>
    </xf>
    <xf numFmtId="172" fontId="18" fillId="0" borderId="33" xfId="3" applyNumberFormat="1" applyFont="1" applyBorder="1" applyAlignment="1" applyProtection="1">
      <alignment horizontal="center" vertical="center" wrapText="1" readingOrder="1"/>
      <protection locked="0"/>
    </xf>
    <xf numFmtId="171" fontId="18" fillId="0" borderId="25" xfId="1" applyNumberFormat="1" applyFont="1" applyFill="1" applyBorder="1" applyAlignment="1" applyProtection="1">
      <alignment horizontal="center" vertical="center" wrapText="1" readingOrder="1"/>
      <protection locked="0"/>
    </xf>
    <xf numFmtId="171" fontId="18" fillId="0" borderId="33" xfId="1" applyNumberFormat="1" applyFont="1" applyFill="1" applyBorder="1" applyAlignment="1" applyProtection="1">
      <alignment horizontal="center" vertical="center" wrapText="1" readingOrder="1"/>
      <protection locked="0"/>
    </xf>
    <xf numFmtId="171" fontId="18" fillId="0" borderId="24" xfId="1" applyNumberFormat="1" applyFont="1" applyFill="1" applyBorder="1" applyAlignment="1" applyProtection="1">
      <alignment horizontal="center" vertical="center" wrapText="1" readingOrder="1"/>
      <protection locked="0"/>
    </xf>
    <xf numFmtId="10" fontId="18" fillId="7" borderId="28" xfId="2" applyNumberFormat="1" applyFont="1" applyFill="1" applyBorder="1" applyAlignment="1" applyProtection="1">
      <alignment horizontal="center" vertical="center" wrapText="1" readingOrder="1"/>
    </xf>
    <xf numFmtId="10" fontId="18" fillId="7" borderId="29" xfId="2" applyNumberFormat="1" applyFont="1" applyFill="1" applyBorder="1" applyAlignment="1" applyProtection="1">
      <alignment horizontal="center" vertical="center" wrapText="1" readingOrder="1"/>
    </xf>
    <xf numFmtId="0" fontId="27" fillId="5" borderId="35" xfId="0" applyFont="1" applyFill="1" applyBorder="1" applyAlignment="1">
      <alignment horizontal="left" vertical="center"/>
    </xf>
    <xf numFmtId="0" fontId="27" fillId="5" borderId="36" xfId="0" applyFont="1" applyFill="1" applyBorder="1" applyAlignment="1">
      <alignment horizontal="left" vertical="center"/>
    </xf>
    <xf numFmtId="0" fontId="27" fillId="5" borderId="37" xfId="0" applyFont="1" applyFill="1" applyBorder="1" applyAlignment="1">
      <alignment horizontal="left" vertical="center"/>
    </xf>
    <xf numFmtId="0" fontId="15" fillId="8" borderId="28" xfId="0" applyFont="1" applyFill="1" applyBorder="1" applyAlignment="1">
      <alignment horizontal="center" vertical="center" wrapText="1" readingOrder="1"/>
    </xf>
    <xf numFmtId="0" fontId="18" fillId="6" borderId="28" xfId="0" applyFont="1" applyFill="1" applyBorder="1" applyAlignment="1">
      <alignment vertical="top" wrapText="1"/>
    </xf>
    <xf numFmtId="0" fontId="15" fillId="8" borderId="24" xfId="0" applyFont="1" applyFill="1" applyBorder="1" applyAlignment="1">
      <alignment horizontal="center" vertical="center" wrapText="1" readingOrder="1"/>
    </xf>
    <xf numFmtId="49" fontId="20" fillId="0" borderId="22" xfId="0" quotePrefix="1" applyNumberFormat="1" applyFont="1" applyBorder="1" applyAlignment="1" applyProtection="1">
      <alignment horizontal="left" vertical="center" wrapText="1"/>
      <protection locked="0"/>
    </xf>
    <xf numFmtId="10" fontId="0" fillId="0" borderId="0" xfId="0" applyNumberFormat="1" applyAlignment="1">
      <alignment vertical="center"/>
    </xf>
    <xf numFmtId="5" fontId="16" fillId="0" borderId="28" xfId="5" applyNumberFormat="1" applyFont="1" applyBorder="1" applyAlignment="1" applyProtection="1">
      <alignment horizontal="center" vertical="center" wrapText="1" readingOrder="1"/>
      <protection locked="0"/>
    </xf>
    <xf numFmtId="5" fontId="0" fillId="0" borderId="0" xfId="0" applyNumberFormat="1"/>
    <xf numFmtId="5" fontId="16" fillId="0" borderId="28" xfId="5" applyNumberFormat="1" applyFont="1" applyBorder="1" applyAlignment="1" applyProtection="1">
      <alignment horizontal="center" vertical="center" wrapText="1" readingOrder="1"/>
      <protection locked="0"/>
    </xf>
  </cellXfs>
  <cellStyles count="6">
    <cellStyle name="Comma" xfId="1" builtinId="3"/>
    <cellStyle name="Comma 2" xfId="4" xr:uid="{B19CA954-08AA-4816-B1A8-2880F88DAF93}"/>
    <cellStyle name="Currency" xfId="3" builtinId="4"/>
    <cellStyle name="Currency 2" xfId="5" xr:uid="{7B8C1CEC-22CE-4379-B0CB-BCAC77BA08C2}"/>
    <cellStyle name="Normal" xfId="0" builtinId="0"/>
    <cellStyle name="Percent" xfId="2" builtinId="5"/>
  </cellStyles>
  <dxfs count="30">
    <dxf>
      <font>
        <b val="0"/>
        <i val="0"/>
        <strike val="0"/>
        <condense val="0"/>
        <extend val="0"/>
        <outline val="0"/>
        <shadow val="0"/>
        <u val="none"/>
        <vertAlign val="baseline"/>
        <sz val="10"/>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72" formatCode="[$$-1C0A]#,##0.00_);\([$$-1C0A]#,##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7"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sz val="10"/>
        <color auto="1"/>
      </font>
      <numFmt numFmtId="170" formatCode="[$$-1C0A]#,##0_ ;\-[$$-1C0A]#,##0\ "/>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sz val="10"/>
        <color auto="1"/>
      </font>
      <numFmt numFmtId="3" formatCode="#,##0"/>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Light"/>
        <family val="2"/>
        <scheme val="none"/>
      </font>
      <numFmt numFmtId="172" formatCode="[$$-1C0A]#,##0.00_);\([$$-1C0A]#,##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70" formatCode="[$$-1C0A]#,##0_ ;\-[$$-1C0A]#,##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7"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71" formatCode="[$$-1C0A]#,##0.00_ ;\-[$$-1C0A]#,##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family val="2"/>
        <scheme val="none"/>
      </font>
      <numFmt numFmtId="169" formatCode="_-[$$-1C0A]* #,##0_ ;_-[$$-1C0A]* \-#,##0\ ;_-[$$-1C0A]* &quot;-&quot;_ ;_-@_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family val="2"/>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92257</xdr:colOff>
      <xdr:row>0</xdr:row>
      <xdr:rowOff>122465</xdr:rowOff>
    </xdr:from>
    <xdr:ext cx="1077957" cy="637177"/>
    <xdr:pic>
      <xdr:nvPicPr>
        <xdr:cNvPr id="2" name="Imagen 1">
          <a:extLst>
            <a:ext uri="{FF2B5EF4-FFF2-40B4-BE49-F238E27FC236}">
              <a16:creationId xmlns:a16="http://schemas.microsoft.com/office/drawing/2014/main" id="{CEADD902-A528-4B25-8353-7DB32DFF004D}"/>
            </a:ext>
          </a:extLst>
        </xdr:cNvPr>
        <xdr:cNvPicPr>
          <a:picLocks noChangeAspect="1"/>
        </xdr:cNvPicPr>
      </xdr:nvPicPr>
      <xdr:blipFill>
        <a:blip xmlns:r="http://schemas.openxmlformats.org/officeDocument/2006/relationships" r:embed="rId1"/>
        <a:stretch>
          <a:fillRect/>
        </a:stretch>
      </xdr:blipFill>
      <xdr:spPr>
        <a:xfrm>
          <a:off x="92257" y="122465"/>
          <a:ext cx="1077957" cy="63717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ser_srs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7:J28" totalsRowShown="0" headerRowDxfId="29" dataDxfId="27" headerRowBorderDxfId="28" tableBorderDxfId="26" totalsRowBorderDxfId="25">
  <tableColumns count="10">
    <tableColumn id="1" xr3:uid="{DC1B7B10-25DF-444B-B97E-464EC471DB5B}" name="Producto" dataDxfId="24"/>
    <tableColumn id="2" xr3:uid="{C61E64BC-B5A5-45F4-8F84-130CBA355D9D}" name="Indicador" dataDxfId="23"/>
    <tableColumn id="3" xr3:uid="{3AC7971E-A8AB-4C13-830D-AC13829EAC0E}" name="Física_x000a_(A)" dataDxfId="22"/>
    <tableColumn id="4" xr3:uid="{8DB7EDBB-DB79-4CBD-AD68-D153CE19B0A8}" name="Financiera_x000a_(B)" dataDxfId="21"/>
    <tableColumn id="9" xr3:uid="{AC3E8DE2-D537-4CBB-AD59-753602F58C3E}" name="Física_x000a_(C)" dataDxfId="20"/>
    <tableColumn id="10" xr3:uid="{25C7EA1D-EAE0-4DC9-9FB1-C0E265B640E6}" name="Financiera_x000a_(D)" dataDxfId="19"/>
    <tableColumn id="5" xr3:uid="{C2FDA61C-9281-4FCB-A3FE-246521A85EA0}" name="Física _x000a_(E)" dataDxfId="18"/>
    <tableColumn id="6" xr3:uid="{B07D8104-8103-4848-A228-6FBAE528EF68}" name="Financiera _x000a_ (F)" dataDxfId="17"/>
    <tableColumn id="7" xr3:uid="{F97ACE16-1124-4543-AD0A-CBAA1878A36A}" name="Física _x000a_(%)_x000a_ G=E/C" dataDxfId="16">
      <calculatedColumnFormula>IF(G28&gt;0,G28/'Programa 11'!C28,0)</calculatedColumnFormula>
    </tableColumn>
    <tableColumn id="8" xr3:uid="{CAB2F777-24BA-4EFC-82F9-153B93171D9B}" name="Financiero _x000a_(%) _x000a_H=F/D" dataDxfId="15">
      <calculatedColumnFormula>Tabla1[[#This Row],[Financiera 
 (F)]]/Tabla1[[#This Row],[Financiera
(B)]]</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05CFFB-201E-4279-A43C-AADA95049637}" name="Tabla13" displayName="Tabla13" ref="A27:J28" totalsRowShown="0" headerRowDxfId="14" dataDxfId="12" headerRowBorderDxfId="13" tableBorderDxfId="11" totalsRowBorderDxfId="10">
  <tableColumns count="10">
    <tableColumn id="1" xr3:uid="{2E01FAAB-F513-4AFE-B3E1-0CD034E984F3}" name="Producto" dataDxfId="9"/>
    <tableColumn id="2" xr3:uid="{FB23252D-949A-45CD-9F20-78C837E6A767}" name="Indicador" dataDxfId="8"/>
    <tableColumn id="3" xr3:uid="{44B0BC98-E90E-4FD0-BA67-876DDFAAFD38}" name="Física_x000a_(A)" dataDxfId="7"/>
    <tableColumn id="4" xr3:uid="{10570A14-AC76-497A-9EAD-FD89659E914D}" name="Financiera_x000a_(B)" dataDxfId="6"/>
    <tableColumn id="9" xr3:uid="{031F91AD-5CD2-4439-9641-F830D4497E3F}" name="Física_x000a_(C)" dataDxfId="5"/>
    <tableColumn id="10" xr3:uid="{2CABE676-D7BC-4FF5-AEE8-4A67D1C058A0}" name="Financiera_x000a_(D)" dataDxfId="4"/>
    <tableColumn id="5" xr3:uid="{C106480E-B3B4-434E-BE07-CC3103E41E9E}" name="Física _x000a_(E)" dataDxfId="3"/>
    <tableColumn id="6" xr3:uid="{02030C48-9489-4DDD-B039-21ECAD9AB7AF}" name="Financiera _x000a_ (F)" dataDxfId="2"/>
    <tableColumn id="7" xr3:uid="{77E844C4-BCE8-4895-8AE2-4924AE647C3E}" name="Física _x000a_(%)_x000a_ G=E/C" dataDxfId="1">
      <calculatedColumnFormula>Tabla13[[#This Row],[Física 
(E)]]/Tabla13[[#This Row],[Física
(A)]]</calculatedColumnFormula>
    </tableColumn>
    <tableColumn id="8" xr3:uid="{86020497-68D1-48FC-B445-73992CFBF733}" name="Financiero _x000a_(%) _x000a_H=F/D" dataDxfId="0">
      <calculatedColumnFormula>Tabla13[[#This Row],[Financiera 
 (F)]]/Tabla13[[#This Row],[Financiera
(B)]]</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N41"/>
  <sheetViews>
    <sheetView topLeftCell="A8" zoomScale="107" zoomScaleNormal="107" zoomScaleSheetLayoutView="90" workbookViewId="0">
      <selection activeCell="M28" sqref="M28"/>
    </sheetView>
  </sheetViews>
  <sheetFormatPr defaultColWidth="11.42578125" defaultRowHeight="15" x14ac:dyDescent="0.25"/>
  <cols>
    <col min="1" max="1" width="27.7109375" style="6" customWidth="1"/>
    <col min="2" max="2" width="15.7109375" style="6" customWidth="1"/>
    <col min="3" max="3" width="10.42578125" style="6" customWidth="1"/>
    <col min="4" max="7" width="12.7109375" style="6" customWidth="1"/>
    <col min="8" max="8" width="13" style="6" customWidth="1"/>
    <col min="9" max="9" width="10" style="6" customWidth="1"/>
    <col min="10" max="10" width="10.7109375" style="6" customWidth="1"/>
    <col min="11" max="11" width="11.42578125" style="6"/>
  </cols>
  <sheetData>
    <row r="1" spans="1:11" ht="21.75" thickBot="1" x14ac:dyDescent="0.3">
      <c r="A1" s="16"/>
      <c r="B1" s="76" t="s">
        <v>75</v>
      </c>
      <c r="C1" s="77"/>
      <c r="D1" s="77"/>
      <c r="E1" s="77"/>
      <c r="F1" s="77"/>
      <c r="G1" s="77"/>
      <c r="H1" s="77"/>
      <c r="I1" s="77"/>
      <c r="J1" s="78"/>
      <c r="K1" s="1"/>
    </row>
    <row r="2" spans="1:11" ht="24.75" thickBot="1" x14ac:dyDescent="0.3">
      <c r="A2" s="17"/>
      <c r="B2" s="79" t="s">
        <v>0</v>
      </c>
      <c r="C2" s="80"/>
      <c r="D2" s="79" t="s">
        <v>1</v>
      </c>
      <c r="E2" s="80"/>
      <c r="F2" s="80"/>
      <c r="G2" s="80"/>
      <c r="H2" s="81"/>
      <c r="I2" s="2" t="s">
        <v>2</v>
      </c>
      <c r="J2" s="3" t="s">
        <v>3</v>
      </c>
      <c r="K2" s="1"/>
    </row>
    <row r="3" spans="1:11" ht="21.75" thickBot="1" x14ac:dyDescent="0.3">
      <c r="A3" s="18"/>
      <c r="B3" s="82" t="s">
        <v>4</v>
      </c>
      <c r="C3" s="83"/>
      <c r="D3" s="82"/>
      <c r="E3" s="83"/>
      <c r="F3" s="83"/>
      <c r="G3" s="83"/>
      <c r="H3" s="84"/>
      <c r="I3" s="21" t="s">
        <v>72</v>
      </c>
      <c r="J3" s="22">
        <v>0</v>
      </c>
      <c r="K3" s="1"/>
    </row>
    <row r="4" spans="1:11" ht="6" customHeight="1" x14ac:dyDescent="0.25">
      <c r="A4" s="85"/>
      <c r="B4" s="86"/>
      <c r="C4" s="86"/>
      <c r="D4" s="87"/>
      <c r="E4" s="87"/>
      <c r="F4" s="87"/>
      <c r="G4" s="87"/>
      <c r="H4" s="87"/>
      <c r="I4" s="86"/>
      <c r="J4" s="88"/>
      <c r="K4" s="1"/>
    </row>
    <row r="5" spans="1:11" ht="3" customHeight="1" x14ac:dyDescent="0.25">
      <c r="A5" s="73"/>
      <c r="B5" s="74"/>
      <c r="C5" s="74"/>
      <c r="D5" s="74"/>
      <c r="E5" s="74"/>
      <c r="F5" s="74"/>
      <c r="G5" s="74"/>
      <c r="H5" s="74"/>
      <c r="I5" s="74"/>
      <c r="J5" s="75"/>
      <c r="K5" s="1"/>
    </row>
    <row r="6" spans="1:11" ht="18.75" customHeight="1" x14ac:dyDescent="0.25">
      <c r="A6" s="58" t="s">
        <v>5</v>
      </c>
      <c r="B6" s="59"/>
      <c r="C6" s="59"/>
      <c r="D6" s="59"/>
      <c r="E6" s="59"/>
      <c r="F6" s="59"/>
      <c r="G6" s="59"/>
      <c r="H6" s="59"/>
      <c r="I6" s="59"/>
      <c r="J6" s="60"/>
      <c r="K6" s="1"/>
    </row>
    <row r="7" spans="1:11" ht="18.75" customHeight="1" x14ac:dyDescent="0.25">
      <c r="A7" s="64" t="s">
        <v>6</v>
      </c>
      <c r="B7" s="65"/>
      <c r="C7" s="65"/>
      <c r="D7" s="65"/>
      <c r="E7" s="65"/>
      <c r="F7" s="65"/>
      <c r="G7" s="65"/>
      <c r="H7" s="65"/>
      <c r="I7" s="65"/>
      <c r="J7" s="66"/>
      <c r="K7" s="1"/>
    </row>
    <row r="8" spans="1:11" ht="17.25" customHeight="1" x14ac:dyDescent="0.25">
      <c r="A8" s="4" t="s">
        <v>7</v>
      </c>
      <c r="B8" s="69" t="s">
        <v>55</v>
      </c>
      <c r="C8" s="70"/>
      <c r="D8" s="70"/>
      <c r="E8" s="70"/>
      <c r="F8" s="70"/>
      <c r="G8" s="70"/>
      <c r="H8" s="70"/>
      <c r="I8" s="70"/>
      <c r="J8" s="71"/>
      <c r="K8" s="1"/>
    </row>
    <row r="9" spans="1:11" ht="17.25" customHeight="1" x14ac:dyDescent="0.25">
      <c r="A9" s="19" t="s">
        <v>36</v>
      </c>
      <c r="B9" s="69" t="s">
        <v>56</v>
      </c>
      <c r="C9" s="70"/>
      <c r="D9" s="70"/>
      <c r="E9" s="70"/>
      <c r="F9" s="70"/>
      <c r="G9" s="70"/>
      <c r="H9" s="70"/>
      <c r="I9" s="70"/>
      <c r="J9" s="71"/>
      <c r="K9" s="1"/>
    </row>
    <row r="10" spans="1:11" ht="17.25" customHeight="1" x14ac:dyDescent="0.25">
      <c r="A10" s="19" t="s">
        <v>37</v>
      </c>
      <c r="B10" s="69" t="s">
        <v>73</v>
      </c>
      <c r="C10" s="70"/>
      <c r="D10" s="70"/>
      <c r="E10" s="70"/>
      <c r="F10" s="70"/>
      <c r="G10" s="70"/>
      <c r="H10" s="70"/>
      <c r="I10" s="70"/>
      <c r="J10" s="71"/>
      <c r="K10" s="1"/>
    </row>
    <row r="11" spans="1:11" ht="23.25" customHeight="1" x14ac:dyDescent="0.25">
      <c r="A11" s="4" t="s">
        <v>8</v>
      </c>
      <c r="B11" s="67" t="s">
        <v>62</v>
      </c>
      <c r="C11" s="67"/>
      <c r="D11" s="67"/>
      <c r="E11" s="67"/>
      <c r="F11" s="67"/>
      <c r="G11" s="67"/>
      <c r="H11" s="67"/>
      <c r="I11" s="67"/>
      <c r="J11" s="68"/>
    </row>
    <row r="12" spans="1:11" ht="30.75" customHeight="1" x14ac:dyDescent="0.25">
      <c r="A12" s="4" t="s">
        <v>9</v>
      </c>
      <c r="B12" s="67" t="s">
        <v>63</v>
      </c>
      <c r="C12" s="67"/>
      <c r="D12" s="67"/>
      <c r="E12" s="67"/>
      <c r="F12" s="67"/>
      <c r="G12" s="67"/>
      <c r="H12" s="67"/>
      <c r="I12" s="67"/>
      <c r="J12" s="68"/>
    </row>
    <row r="13" spans="1:11" ht="15.75" x14ac:dyDescent="0.25">
      <c r="A13" s="58" t="s">
        <v>10</v>
      </c>
      <c r="B13" s="59"/>
      <c r="C13" s="59"/>
      <c r="D13" s="59"/>
      <c r="E13" s="59"/>
      <c r="F13" s="59"/>
      <c r="G13" s="59"/>
      <c r="H13" s="59"/>
      <c r="I13" s="59"/>
      <c r="J13" s="60"/>
    </row>
    <row r="14" spans="1:11" ht="27.75" customHeight="1" x14ac:dyDescent="0.25">
      <c r="A14" s="4" t="s">
        <v>11</v>
      </c>
      <c r="B14" s="20">
        <v>2</v>
      </c>
      <c r="C14" s="72" t="str">
        <f>IFERROR(VLOOKUP(B14,'[1]Validacion datos'!A2:B5,2,FALSE),"")</f>
        <v>DESARROLLO SOCIAL</v>
      </c>
      <c r="D14" s="72"/>
      <c r="E14" s="72"/>
      <c r="F14" s="72"/>
      <c r="G14" s="72"/>
      <c r="H14" s="72"/>
      <c r="I14" s="72"/>
      <c r="J14" s="72"/>
    </row>
    <row r="15" spans="1:11" ht="26.25" customHeight="1" x14ac:dyDescent="0.25">
      <c r="A15" s="4" t="s">
        <v>12</v>
      </c>
      <c r="B15" s="7">
        <v>2.2000000000000002</v>
      </c>
      <c r="C15" s="72" t="str">
        <f>IFERROR(VLOOKUP(B15,'[1]Validacion datos'!A8:B26,2,FALSE),"")</f>
        <v>Salud y seguridad social integral</v>
      </c>
      <c r="D15" s="72"/>
      <c r="E15" s="72"/>
      <c r="F15" s="72"/>
      <c r="G15" s="72"/>
      <c r="H15" s="72"/>
      <c r="I15" s="72"/>
      <c r="J15" s="72"/>
    </row>
    <row r="16" spans="1:11" ht="30.75" customHeight="1" x14ac:dyDescent="0.25">
      <c r="A16" s="4" t="s">
        <v>13</v>
      </c>
      <c r="B16" s="8" t="s">
        <v>57</v>
      </c>
      <c r="C16" s="97"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97"/>
      <c r="E16" s="97"/>
      <c r="F16" s="97"/>
      <c r="G16" s="97"/>
      <c r="H16" s="97"/>
      <c r="I16" s="97"/>
      <c r="J16" s="97"/>
    </row>
    <row r="17" spans="1:14" ht="15.75" x14ac:dyDescent="0.25">
      <c r="A17" s="58" t="s">
        <v>14</v>
      </c>
      <c r="B17" s="59"/>
      <c r="C17" s="59"/>
      <c r="D17" s="59"/>
      <c r="E17" s="59"/>
      <c r="F17" s="59"/>
      <c r="G17" s="59"/>
      <c r="H17" s="59"/>
      <c r="I17" s="59"/>
      <c r="J17" s="60"/>
    </row>
    <row r="18" spans="1:14" ht="18" customHeight="1" x14ac:dyDescent="0.25">
      <c r="A18" s="4" t="s">
        <v>15</v>
      </c>
      <c r="B18" s="67" t="s">
        <v>50</v>
      </c>
      <c r="C18" s="67"/>
      <c r="D18" s="67"/>
      <c r="E18" s="67"/>
      <c r="F18" s="67"/>
      <c r="G18" s="67"/>
      <c r="H18" s="67"/>
      <c r="I18" s="67"/>
      <c r="J18" s="68"/>
    </row>
    <row r="19" spans="1:14" ht="21" customHeight="1" x14ac:dyDescent="0.25">
      <c r="A19" s="9" t="s">
        <v>16</v>
      </c>
      <c r="B19" s="67" t="s">
        <v>51</v>
      </c>
      <c r="C19" s="67"/>
      <c r="D19" s="67"/>
      <c r="E19" s="67"/>
      <c r="F19" s="67"/>
      <c r="G19" s="67"/>
      <c r="H19" s="67"/>
      <c r="I19" s="67"/>
      <c r="J19" s="68"/>
    </row>
    <row r="20" spans="1:14" ht="17.25" customHeight="1" x14ac:dyDescent="0.25">
      <c r="A20" s="9" t="s">
        <v>17</v>
      </c>
      <c r="B20" s="67" t="s">
        <v>52</v>
      </c>
      <c r="C20" s="67"/>
      <c r="D20" s="67"/>
      <c r="E20" s="67"/>
      <c r="F20" s="67"/>
      <c r="G20" s="67"/>
      <c r="H20" s="67"/>
      <c r="I20" s="67"/>
      <c r="J20" s="68"/>
    </row>
    <row r="21" spans="1:14" ht="15.75" x14ac:dyDescent="0.25">
      <c r="A21" s="58" t="s">
        <v>18</v>
      </c>
      <c r="B21" s="59"/>
      <c r="C21" s="59"/>
      <c r="D21" s="59"/>
      <c r="E21" s="59"/>
      <c r="F21" s="59"/>
      <c r="G21" s="59"/>
      <c r="H21" s="59"/>
      <c r="I21" s="59"/>
      <c r="J21" s="60"/>
    </row>
    <row r="22" spans="1:14" ht="15.75" x14ac:dyDescent="0.25">
      <c r="A22" s="64" t="s">
        <v>19</v>
      </c>
      <c r="B22" s="65"/>
      <c r="C22" s="65"/>
      <c r="D22" s="65"/>
      <c r="E22" s="65"/>
      <c r="F22" s="65"/>
      <c r="G22" s="65"/>
      <c r="H22" s="65"/>
      <c r="I22" s="65"/>
      <c r="J22" s="66"/>
      <c r="K22" s="1"/>
    </row>
    <row r="23" spans="1:14" ht="26.25" customHeight="1" x14ac:dyDescent="0.25">
      <c r="A23" s="98" t="s">
        <v>20</v>
      </c>
      <c r="B23" s="53"/>
      <c r="C23" s="51" t="s">
        <v>21</v>
      </c>
      <c r="D23" s="52"/>
      <c r="E23" s="52"/>
      <c r="F23" s="52" t="s">
        <v>22</v>
      </c>
      <c r="G23" s="52"/>
      <c r="H23" s="53"/>
      <c r="I23" s="51" t="s">
        <v>23</v>
      </c>
      <c r="J23" s="99"/>
    </row>
    <row r="24" spans="1:14" x14ac:dyDescent="0.25">
      <c r="A24" s="93">
        <v>49160658</v>
      </c>
      <c r="B24" s="94"/>
      <c r="C24" s="90">
        <v>49160658</v>
      </c>
      <c r="D24" s="91"/>
      <c r="E24" s="92"/>
      <c r="F24" s="90">
        <v>30863161</v>
      </c>
      <c r="G24" s="91"/>
      <c r="H24" s="92"/>
      <c r="I24" s="95">
        <f>IF(F24&gt;0,F24/C24,0)</f>
        <v>0.62780203226734677</v>
      </c>
      <c r="J24" s="96"/>
    </row>
    <row r="25" spans="1:14" ht="15.75" x14ac:dyDescent="0.25">
      <c r="A25" s="64" t="s">
        <v>24</v>
      </c>
      <c r="B25" s="65"/>
      <c r="C25" s="65"/>
      <c r="D25" s="65"/>
      <c r="E25" s="65"/>
      <c r="F25" s="65"/>
      <c r="G25" s="65"/>
      <c r="H25" s="65"/>
      <c r="I25" s="65"/>
      <c r="J25" s="66"/>
      <c r="K25" s="1"/>
      <c r="M25" s="133"/>
    </row>
    <row r="26" spans="1:14" x14ac:dyDescent="0.25">
      <c r="A26" s="5"/>
      <c r="B26"/>
      <c r="C26" s="55" t="s">
        <v>49</v>
      </c>
      <c r="D26" s="56"/>
      <c r="E26" s="55" t="s">
        <v>47</v>
      </c>
      <c r="F26" s="56"/>
      <c r="G26" s="55" t="s">
        <v>48</v>
      </c>
      <c r="H26" s="55"/>
      <c r="I26" s="55" t="s">
        <v>25</v>
      </c>
      <c r="J26" s="57"/>
    </row>
    <row r="27" spans="1:14" ht="38.25" x14ac:dyDescent="0.25">
      <c r="A27" s="10" t="s">
        <v>26</v>
      </c>
      <c r="B27" s="11" t="s">
        <v>27</v>
      </c>
      <c r="C27" s="11" t="s">
        <v>38</v>
      </c>
      <c r="D27" s="11" t="s">
        <v>39</v>
      </c>
      <c r="E27" s="11" t="s">
        <v>41</v>
      </c>
      <c r="F27" s="11" t="s">
        <v>42</v>
      </c>
      <c r="G27" s="11" t="s">
        <v>43</v>
      </c>
      <c r="H27" s="11" t="s">
        <v>44</v>
      </c>
      <c r="I27" s="11" t="s">
        <v>45</v>
      </c>
      <c r="J27" s="12" t="s">
        <v>46</v>
      </c>
    </row>
    <row r="28" spans="1:14" ht="36" x14ac:dyDescent="0.25">
      <c r="A28" s="23" t="s">
        <v>74</v>
      </c>
      <c r="B28" s="24" t="s">
        <v>59</v>
      </c>
      <c r="C28" s="27">
        <v>3095226</v>
      </c>
      <c r="D28" s="32">
        <v>49160658</v>
      </c>
      <c r="E28" s="27">
        <v>781596</v>
      </c>
      <c r="F28" s="34">
        <v>14748197</v>
      </c>
      <c r="G28" s="28">
        <v>815161</v>
      </c>
      <c r="H28" s="33">
        <v>15431613.439999999</v>
      </c>
      <c r="I28" s="13">
        <f>IF(G28&gt;0,G28/'Programa 11'!C28,0)</f>
        <v>0.26336073682503314</v>
      </c>
      <c r="J28" s="14">
        <f>Tabla1[[#This Row],[Financiera 
 (F)]]/Tabla1[[#This Row],[Financiera
(B)]]</f>
        <v>0.31390168618166175</v>
      </c>
      <c r="M28" s="31"/>
      <c r="N28" s="30"/>
    </row>
    <row r="29" spans="1:14" ht="15.75" x14ac:dyDescent="0.25">
      <c r="A29" s="58" t="s">
        <v>28</v>
      </c>
      <c r="B29" s="59"/>
      <c r="C29" s="59"/>
      <c r="D29" s="59"/>
      <c r="E29" s="59"/>
      <c r="F29" s="59"/>
      <c r="G29" s="59"/>
      <c r="H29" s="59"/>
      <c r="I29" s="59"/>
      <c r="J29" s="60"/>
    </row>
    <row r="30" spans="1:14" ht="15.75" x14ac:dyDescent="0.25">
      <c r="A30" s="64" t="s">
        <v>29</v>
      </c>
      <c r="B30" s="65"/>
      <c r="C30" s="65"/>
      <c r="D30" s="65"/>
      <c r="E30" s="65"/>
      <c r="F30" s="65"/>
      <c r="G30" s="65"/>
      <c r="H30" s="65"/>
      <c r="I30" s="65"/>
      <c r="J30" s="66"/>
      <c r="K30" s="1"/>
    </row>
    <row r="31" spans="1:14" ht="24" customHeight="1" x14ac:dyDescent="0.25">
      <c r="A31" s="15" t="s">
        <v>30</v>
      </c>
      <c r="B31" s="67" t="s">
        <v>68</v>
      </c>
      <c r="C31" s="67"/>
      <c r="D31" s="67"/>
      <c r="E31" s="67"/>
      <c r="F31" s="67"/>
      <c r="G31" s="67"/>
      <c r="H31" s="67"/>
      <c r="I31" s="67"/>
      <c r="J31" s="68"/>
    </row>
    <row r="32" spans="1:14" ht="99.75" customHeight="1" x14ac:dyDescent="0.25">
      <c r="A32" s="15" t="s">
        <v>31</v>
      </c>
      <c r="B32" s="67" t="s">
        <v>61</v>
      </c>
      <c r="C32" s="67"/>
      <c r="D32" s="67"/>
      <c r="E32" s="67"/>
      <c r="F32" s="67"/>
      <c r="G32" s="67"/>
      <c r="H32" s="67"/>
      <c r="I32" s="67"/>
      <c r="J32" s="68"/>
    </row>
    <row r="33" spans="1:11" ht="97.9" customHeight="1" x14ac:dyDescent="0.25">
      <c r="A33" s="15" t="s">
        <v>32</v>
      </c>
      <c r="B33" s="67" t="s">
        <v>81</v>
      </c>
      <c r="C33" s="67"/>
      <c r="D33" s="67"/>
      <c r="E33" s="67"/>
      <c r="F33" s="67"/>
      <c r="G33" s="67"/>
      <c r="H33" s="67"/>
      <c r="I33" s="67"/>
      <c r="J33" s="68"/>
    </row>
    <row r="34" spans="1:11" ht="94.9" customHeight="1" x14ac:dyDescent="0.25">
      <c r="A34" s="15" t="s">
        <v>33</v>
      </c>
      <c r="B34" s="67" t="s">
        <v>78</v>
      </c>
      <c r="C34" s="67"/>
      <c r="D34" s="67"/>
      <c r="E34" s="67"/>
      <c r="F34" s="67"/>
      <c r="G34" s="67"/>
      <c r="H34" s="67"/>
      <c r="I34" s="67"/>
      <c r="J34" s="68"/>
    </row>
    <row r="35" spans="1:11" ht="15.75" x14ac:dyDescent="0.25">
      <c r="A35" s="58" t="s">
        <v>34</v>
      </c>
      <c r="B35" s="59"/>
      <c r="C35" s="59"/>
      <c r="D35" s="59"/>
      <c r="E35" s="59"/>
      <c r="F35" s="59"/>
      <c r="G35" s="59"/>
      <c r="H35" s="59"/>
      <c r="I35" s="59"/>
      <c r="J35" s="60"/>
    </row>
    <row r="36" spans="1:11" ht="15.75" x14ac:dyDescent="0.25">
      <c r="A36" s="61" t="s">
        <v>35</v>
      </c>
      <c r="B36" s="62"/>
      <c r="C36" s="62"/>
      <c r="D36" s="62"/>
      <c r="E36" s="62"/>
      <c r="F36" s="62"/>
      <c r="G36" s="62"/>
      <c r="H36" s="62"/>
      <c r="I36" s="62"/>
      <c r="J36" s="63"/>
      <c r="K36" s="1"/>
    </row>
    <row r="37" spans="1:11" ht="27.75" customHeight="1" x14ac:dyDescent="0.25">
      <c r="A37" s="50" t="s">
        <v>67</v>
      </c>
      <c r="B37" s="50"/>
      <c r="C37" s="50"/>
      <c r="D37" s="50"/>
      <c r="E37" s="50"/>
      <c r="F37" s="50"/>
      <c r="G37" s="50"/>
      <c r="H37" s="50"/>
      <c r="I37" s="50"/>
      <c r="J37" s="50"/>
    </row>
    <row r="38" spans="1:11" ht="27.75" customHeight="1" x14ac:dyDescent="0.25">
      <c r="A38" s="50" t="s">
        <v>65</v>
      </c>
      <c r="B38" s="50"/>
      <c r="C38" s="50"/>
      <c r="D38" s="50"/>
      <c r="E38" s="50"/>
      <c r="F38" s="50"/>
      <c r="G38" s="50"/>
      <c r="H38" s="50"/>
      <c r="I38" s="50"/>
      <c r="J38" s="50"/>
    </row>
    <row r="39" spans="1:11" ht="19.5" customHeight="1" x14ac:dyDescent="0.25">
      <c r="A39" s="50" t="s">
        <v>66</v>
      </c>
      <c r="B39" s="50"/>
      <c r="C39" s="50"/>
      <c r="D39" s="50"/>
      <c r="E39" s="50"/>
      <c r="F39" s="50"/>
      <c r="G39" s="50"/>
      <c r="H39" s="50"/>
      <c r="I39" s="50"/>
      <c r="J39" s="50"/>
    </row>
    <row r="40" spans="1:11" ht="30.75" customHeight="1" x14ac:dyDescent="0.25">
      <c r="A40" s="89" t="s">
        <v>40</v>
      </c>
      <c r="B40" s="89"/>
      <c r="C40" s="89"/>
      <c r="D40" s="89"/>
      <c r="E40" s="89"/>
      <c r="F40" s="89"/>
      <c r="G40" s="89"/>
      <c r="H40" s="89"/>
      <c r="I40" s="89"/>
      <c r="J40" s="89"/>
    </row>
    <row r="41" spans="1:11" x14ac:dyDescent="0.25">
      <c r="A41" s="54" t="s">
        <v>77</v>
      </c>
      <c r="B41" s="54"/>
      <c r="C41" s="54"/>
      <c r="D41" s="54"/>
      <c r="E41" s="54"/>
      <c r="F41" s="54"/>
      <c r="G41" s="54"/>
      <c r="H41" s="54"/>
      <c r="I41" s="54"/>
      <c r="J41" s="54"/>
    </row>
  </sheetData>
  <mergeCells count="50">
    <mergeCell ref="A40:J40"/>
    <mergeCell ref="F24:H24"/>
    <mergeCell ref="C24:E24"/>
    <mergeCell ref="C15:J15"/>
    <mergeCell ref="A24:B24"/>
    <mergeCell ref="I24:J24"/>
    <mergeCell ref="A25:J25"/>
    <mergeCell ref="C16:J16"/>
    <mergeCell ref="A17:J17"/>
    <mergeCell ref="B18:J18"/>
    <mergeCell ref="B19:J19"/>
    <mergeCell ref="B20:J20"/>
    <mergeCell ref="A21:J21"/>
    <mergeCell ref="A22:J22"/>
    <mergeCell ref="A23:B23"/>
    <mergeCell ref="I23:J23"/>
    <mergeCell ref="A5:J5"/>
    <mergeCell ref="A6:J6"/>
    <mergeCell ref="A7:J7"/>
    <mergeCell ref="B1:J1"/>
    <mergeCell ref="B2:C2"/>
    <mergeCell ref="D2:H2"/>
    <mergeCell ref="B3:C3"/>
    <mergeCell ref="D3:H3"/>
    <mergeCell ref="A4:J4"/>
    <mergeCell ref="B33:J33"/>
    <mergeCell ref="B34:J34"/>
    <mergeCell ref="B8:J8"/>
    <mergeCell ref="B11:J11"/>
    <mergeCell ref="B12:J12"/>
    <mergeCell ref="A13:J13"/>
    <mergeCell ref="C14:J14"/>
    <mergeCell ref="B9:J9"/>
    <mergeCell ref="B10:J10"/>
    <mergeCell ref="A38:J38"/>
    <mergeCell ref="A39:J39"/>
    <mergeCell ref="C23:E23"/>
    <mergeCell ref="F23:H23"/>
    <mergeCell ref="A41:J41"/>
    <mergeCell ref="C26:D26"/>
    <mergeCell ref="G26:H26"/>
    <mergeCell ref="I26:J26"/>
    <mergeCell ref="E26:F26"/>
    <mergeCell ref="A35:J35"/>
    <mergeCell ref="A36:J36"/>
    <mergeCell ref="A37:J37"/>
    <mergeCell ref="A29:J29"/>
    <mergeCell ref="A30:J30"/>
    <mergeCell ref="B31:J31"/>
    <mergeCell ref="B32:J32"/>
  </mergeCells>
  <phoneticPr fontId="22" type="noConversion"/>
  <dataValidations count="15">
    <dataValidation allowBlank="1" showInputMessage="1" showErrorMessage="1" prompt="Monto ejecutado en el trimestre" sqref="H27:H28" xr:uid="{90E46E24-8E3F-4224-9F5D-F387CD76556E}"/>
    <dataValidation allowBlank="1" showInputMessage="1" showErrorMessage="1" prompt="Meta alcanzada en el trimestre" sqref="G27:G28" xr:uid="{078E0B3D-C3D5-4323-9A6F-7DD5AA0A91C9}"/>
    <dataValidation allowBlank="1" showInputMessage="1" showErrorMessage="1" prompt="Monto presupuestado para el producto" sqref="F27 D27:D28" xr:uid="{247AEBBA-5BB4-404D-982B-514E41C68A75}"/>
    <dataValidation allowBlank="1" showInputMessage="1" showErrorMessage="1" prompt="Meta anual del indicador" sqref="E27 C27:C28" xr:uid="{F1CB8B99-164D-4F51-9E69-AECE57493A93}"/>
    <dataValidation allowBlank="1" showInputMessage="1" showErrorMessage="1" prompt="Nombre del indicador" sqref="B27:B28" xr:uid="{3FF3C7F1-052B-4689-97E1-0EEC782A6AE3}"/>
    <dataValidation allowBlank="1" showInputMessage="1" showErrorMessage="1" prompt="Nombre de cada producto" sqref="A27:A28"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4:C24 F24" xr:uid="{2C90DB71-EB15-47FB-969B-D3C6779E55E0}"/>
    <dataValidation allowBlank="1" showInputMessage="1" showErrorMessage="1" prompt="Oportunidades de mejora identificadas" sqref="B37:J37 A37:A39" xr:uid="{0BBE17B4-9DAA-4B5E-8145-03191AE0A62B}"/>
    <dataValidation allowBlank="1" showInputMessage="1" showErrorMessage="1" prompt="De existir desvío, explicar razones." sqref="B34:J34" xr:uid="{5BEE8297-AC31-4F75-930C-DCC89EC23752}"/>
    <dataValidation allowBlank="1" showInputMessage="1" showErrorMessage="1" prompt="1. Describir lo plasmado en el presupuesto_x000a_2. Describir lo alcanzado en términos financieros y de producción " sqref="B33:J33" xr:uid="{F772FA10-8E9B-4946-98D0-96707E060CB3}"/>
    <dataValidation allowBlank="1" showInputMessage="1" showErrorMessage="1" prompt="Nombre del producto" sqref="B31:J32" xr:uid="{4CC0B5C4-2252-4621-8563-D18C488CF444}"/>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0866141732283472" right="0.70866141732283472" top="0.36" bottom="0.28000000000000003" header="0.31496062992125984" footer="0.31496062992125984"/>
  <pageSetup scale="90" orientation="landscape"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E00E-0B9E-415A-821E-0AAEE3A062FA}">
  <dimension ref="A1:O41"/>
  <sheetViews>
    <sheetView tabSelected="1" topLeftCell="A14" zoomScale="117" zoomScaleNormal="117" zoomScaleSheetLayoutView="90" workbookViewId="0">
      <selection activeCell="O26" sqref="O26"/>
    </sheetView>
  </sheetViews>
  <sheetFormatPr defaultColWidth="11.42578125" defaultRowHeight="15" x14ac:dyDescent="0.25"/>
  <cols>
    <col min="1" max="1" width="20.7109375" style="6" customWidth="1"/>
    <col min="2" max="2" width="13.42578125" style="6" customWidth="1"/>
    <col min="3" max="3" width="13.28515625" style="6" customWidth="1"/>
    <col min="4" max="4" width="15.28515625" style="6" customWidth="1"/>
    <col min="5" max="5" width="12.42578125" style="6" customWidth="1"/>
    <col min="6" max="6" width="14.42578125" style="6" customWidth="1"/>
    <col min="7" max="7" width="11.5703125" style="6" customWidth="1"/>
    <col min="8" max="8" width="14.7109375" style="6" customWidth="1"/>
    <col min="9" max="9" width="10.7109375" style="6" customWidth="1"/>
    <col min="10" max="10" width="10.5703125" style="6" customWidth="1"/>
    <col min="11" max="11" width="11.42578125" style="6"/>
    <col min="13" max="13" width="13.85546875" customWidth="1"/>
    <col min="14" max="14" width="14.28515625" customWidth="1"/>
    <col min="15" max="15" width="19.5703125" customWidth="1"/>
  </cols>
  <sheetData>
    <row r="1" spans="1:11" ht="21.75" thickBot="1" x14ac:dyDescent="0.3">
      <c r="A1" s="16"/>
      <c r="B1" s="76" t="s">
        <v>76</v>
      </c>
      <c r="C1" s="77"/>
      <c r="D1" s="77"/>
      <c r="E1" s="77"/>
      <c r="F1" s="77"/>
      <c r="G1" s="77"/>
      <c r="H1" s="77"/>
      <c r="I1" s="77"/>
      <c r="J1" s="78"/>
      <c r="K1" s="1"/>
    </row>
    <row r="2" spans="1:11" ht="24.75" thickBot="1" x14ac:dyDescent="0.3">
      <c r="A2" s="17"/>
      <c r="B2" s="79" t="s">
        <v>0</v>
      </c>
      <c r="C2" s="80"/>
      <c r="D2" s="79" t="s">
        <v>1</v>
      </c>
      <c r="E2" s="80"/>
      <c r="F2" s="80"/>
      <c r="G2" s="80"/>
      <c r="H2" s="81"/>
      <c r="I2" s="2" t="s">
        <v>2</v>
      </c>
      <c r="J2" s="3" t="s">
        <v>3</v>
      </c>
      <c r="K2" s="1"/>
    </row>
    <row r="3" spans="1:11" ht="21.75" thickBot="1" x14ac:dyDescent="0.3">
      <c r="A3" s="18"/>
      <c r="B3" s="82" t="s">
        <v>4</v>
      </c>
      <c r="C3" s="83"/>
      <c r="D3" s="82"/>
      <c r="E3" s="83"/>
      <c r="F3" s="83"/>
      <c r="G3" s="83"/>
      <c r="H3" s="84"/>
      <c r="I3" s="48">
        <v>43552</v>
      </c>
      <c r="J3" s="22">
        <v>0</v>
      </c>
      <c r="K3" s="1"/>
    </row>
    <row r="4" spans="1:11" ht="6.75" customHeight="1" x14ac:dyDescent="0.25">
      <c r="A4" s="85"/>
      <c r="B4" s="86"/>
      <c r="C4" s="86"/>
      <c r="D4" s="87"/>
      <c r="E4" s="87"/>
      <c r="F4" s="87"/>
      <c r="G4" s="87"/>
      <c r="H4" s="87"/>
      <c r="I4" s="86"/>
      <c r="J4" s="88"/>
      <c r="K4" s="1"/>
    </row>
    <row r="5" spans="1:11" ht="3" hidden="1" customHeight="1" x14ac:dyDescent="0.25">
      <c r="A5" s="73"/>
      <c r="B5" s="74"/>
      <c r="C5" s="74"/>
      <c r="D5" s="74"/>
      <c r="E5" s="74"/>
      <c r="F5" s="74"/>
      <c r="G5" s="74"/>
      <c r="H5" s="74"/>
      <c r="I5" s="74"/>
      <c r="J5" s="75"/>
      <c r="K5" s="1"/>
    </row>
    <row r="6" spans="1:11" ht="14.25" customHeight="1" x14ac:dyDescent="0.25">
      <c r="A6" s="58" t="s">
        <v>5</v>
      </c>
      <c r="B6" s="59"/>
      <c r="C6" s="59"/>
      <c r="D6" s="59"/>
      <c r="E6" s="59"/>
      <c r="F6" s="59"/>
      <c r="G6" s="59"/>
      <c r="H6" s="59"/>
      <c r="I6" s="59"/>
      <c r="J6" s="60"/>
      <c r="K6" s="1"/>
    </row>
    <row r="7" spans="1:11" ht="14.25" customHeight="1" x14ac:dyDescent="0.25">
      <c r="A7" s="64" t="s">
        <v>6</v>
      </c>
      <c r="B7" s="65"/>
      <c r="C7" s="65"/>
      <c r="D7" s="65"/>
      <c r="E7" s="65"/>
      <c r="F7" s="65"/>
      <c r="G7" s="65"/>
      <c r="H7" s="65"/>
      <c r="I7" s="65"/>
      <c r="J7" s="66"/>
      <c r="K7" s="1"/>
    </row>
    <row r="8" spans="1:11" ht="18.75" customHeight="1" x14ac:dyDescent="0.25">
      <c r="A8" s="25" t="s">
        <v>7</v>
      </c>
      <c r="B8" s="130" t="s">
        <v>55</v>
      </c>
      <c r="C8" s="130"/>
      <c r="D8" s="130"/>
      <c r="E8" s="130"/>
      <c r="F8" s="130"/>
      <c r="G8" s="130"/>
      <c r="H8" s="130"/>
      <c r="I8" s="130"/>
      <c r="J8" s="130"/>
      <c r="K8" s="1"/>
    </row>
    <row r="9" spans="1:11" ht="18.75" customHeight="1" x14ac:dyDescent="0.25">
      <c r="A9" s="26" t="s">
        <v>36</v>
      </c>
      <c r="B9" s="130" t="s">
        <v>56</v>
      </c>
      <c r="C9" s="130"/>
      <c r="D9" s="130"/>
      <c r="E9" s="130"/>
      <c r="F9" s="130"/>
      <c r="G9" s="130"/>
      <c r="H9" s="130"/>
      <c r="I9" s="130"/>
      <c r="J9" s="130"/>
      <c r="K9" s="1"/>
    </row>
    <row r="10" spans="1:11" ht="18.75" customHeight="1" x14ac:dyDescent="0.25">
      <c r="A10" s="26" t="s">
        <v>37</v>
      </c>
      <c r="B10" s="130" t="s">
        <v>73</v>
      </c>
      <c r="C10" s="130"/>
      <c r="D10" s="130"/>
      <c r="E10" s="130"/>
      <c r="F10" s="130"/>
      <c r="G10" s="130"/>
      <c r="H10" s="130"/>
      <c r="I10" s="130"/>
      <c r="J10" s="130"/>
      <c r="K10" s="1"/>
    </row>
    <row r="11" spans="1:11" ht="19.5" customHeight="1" x14ac:dyDescent="0.25">
      <c r="A11" s="35" t="s">
        <v>8</v>
      </c>
      <c r="B11" s="115" t="s">
        <v>62</v>
      </c>
      <c r="C11" s="115"/>
      <c r="D11" s="115"/>
      <c r="E11" s="115"/>
      <c r="F11" s="115"/>
      <c r="G11" s="115"/>
      <c r="H11" s="115"/>
      <c r="I11" s="115"/>
      <c r="J11" s="115"/>
    </row>
    <row r="12" spans="1:11" ht="27.75" customHeight="1" x14ac:dyDescent="0.25">
      <c r="A12" s="35" t="s">
        <v>9</v>
      </c>
      <c r="B12" s="115" t="s">
        <v>63</v>
      </c>
      <c r="C12" s="115"/>
      <c r="D12" s="115"/>
      <c r="E12" s="115"/>
      <c r="F12" s="115"/>
      <c r="G12" s="115"/>
      <c r="H12" s="115"/>
      <c r="I12" s="115"/>
      <c r="J12" s="115"/>
    </row>
    <row r="13" spans="1:11" x14ac:dyDescent="0.25">
      <c r="A13" s="112" t="s">
        <v>10</v>
      </c>
      <c r="B13" s="113"/>
      <c r="C13" s="113"/>
      <c r="D13" s="113"/>
      <c r="E13" s="113"/>
      <c r="F13" s="113"/>
      <c r="G13" s="113"/>
      <c r="H13" s="113"/>
      <c r="I13" s="113"/>
      <c r="J13" s="114"/>
    </row>
    <row r="14" spans="1:11" ht="21.75" customHeight="1" x14ac:dyDescent="0.25">
      <c r="A14" s="36" t="s">
        <v>11</v>
      </c>
      <c r="B14" s="20">
        <v>2</v>
      </c>
      <c r="C14" s="72" t="str">
        <f>IFERROR(VLOOKUP(B14,'[1]Validacion datos'!A2:B5,2,FALSE),"")</f>
        <v>DESARROLLO SOCIAL</v>
      </c>
      <c r="D14" s="72"/>
      <c r="E14" s="72"/>
      <c r="F14" s="72"/>
      <c r="G14" s="72"/>
      <c r="H14" s="72"/>
      <c r="I14" s="72"/>
      <c r="J14" s="72"/>
    </row>
    <row r="15" spans="1:11" ht="17.25" customHeight="1" x14ac:dyDescent="0.25">
      <c r="A15" s="36" t="s">
        <v>12</v>
      </c>
      <c r="B15" s="7">
        <v>2.2000000000000002</v>
      </c>
      <c r="C15" s="72" t="str">
        <f>IFERROR(VLOOKUP(B15,'[1]Validacion datos'!A8:B26,2,FALSE),"")</f>
        <v>Salud y seguridad social integral</v>
      </c>
      <c r="D15" s="72"/>
      <c r="E15" s="72"/>
      <c r="F15" s="72"/>
      <c r="G15" s="72"/>
      <c r="H15" s="72"/>
      <c r="I15" s="72"/>
      <c r="J15" s="72"/>
    </row>
    <row r="16" spans="1:11" ht="37.5" customHeight="1" x14ac:dyDescent="0.25">
      <c r="A16" s="36" t="s">
        <v>13</v>
      </c>
      <c r="B16" s="8" t="s">
        <v>57</v>
      </c>
      <c r="C16" s="72"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72"/>
      <c r="E16" s="72"/>
      <c r="F16" s="72"/>
      <c r="G16" s="72"/>
      <c r="H16" s="72"/>
      <c r="I16" s="72"/>
      <c r="J16" s="72"/>
    </row>
    <row r="17" spans="1:15" x14ac:dyDescent="0.25">
      <c r="A17" s="112" t="s">
        <v>14</v>
      </c>
      <c r="B17" s="113"/>
      <c r="C17" s="113"/>
      <c r="D17" s="113"/>
      <c r="E17" s="113"/>
      <c r="F17" s="113"/>
      <c r="G17" s="113"/>
      <c r="H17" s="113"/>
      <c r="I17" s="113"/>
      <c r="J17" s="114"/>
    </row>
    <row r="18" spans="1:15" ht="21.75" customHeight="1" x14ac:dyDescent="0.25">
      <c r="A18" s="36" t="s">
        <v>15</v>
      </c>
      <c r="B18" s="108" t="s">
        <v>54</v>
      </c>
      <c r="C18" s="108"/>
      <c r="D18" s="108"/>
      <c r="E18" s="108"/>
      <c r="F18" s="108"/>
      <c r="G18" s="108"/>
      <c r="H18" s="108"/>
      <c r="I18" s="108"/>
      <c r="J18" s="109"/>
    </row>
    <row r="19" spans="1:15" ht="14.25" customHeight="1" x14ac:dyDescent="0.25">
      <c r="A19" s="37" t="s">
        <v>16</v>
      </c>
      <c r="B19" s="108" t="s">
        <v>53</v>
      </c>
      <c r="C19" s="108"/>
      <c r="D19" s="108"/>
      <c r="E19" s="108"/>
      <c r="F19" s="108"/>
      <c r="G19" s="108"/>
      <c r="H19" s="108"/>
      <c r="I19" s="108"/>
      <c r="J19" s="109"/>
    </row>
    <row r="20" spans="1:15" ht="18.75" customHeight="1" x14ac:dyDescent="0.25">
      <c r="A20" s="37" t="s">
        <v>70</v>
      </c>
      <c r="B20" s="108" t="s">
        <v>52</v>
      </c>
      <c r="C20" s="108"/>
      <c r="D20" s="108"/>
      <c r="E20" s="108"/>
      <c r="F20" s="108"/>
      <c r="G20" s="108"/>
      <c r="H20" s="108"/>
      <c r="I20" s="108"/>
      <c r="J20" s="109"/>
    </row>
    <row r="21" spans="1:15" x14ac:dyDescent="0.25">
      <c r="A21" s="112" t="s">
        <v>18</v>
      </c>
      <c r="B21" s="113"/>
      <c r="C21" s="113"/>
      <c r="D21" s="113"/>
      <c r="E21" s="113"/>
      <c r="F21" s="113"/>
      <c r="G21" s="113"/>
      <c r="H21" s="113"/>
      <c r="I21" s="113"/>
      <c r="J21" s="114"/>
    </row>
    <row r="22" spans="1:15" x14ac:dyDescent="0.25">
      <c r="A22" s="105" t="s">
        <v>19</v>
      </c>
      <c r="B22" s="106"/>
      <c r="C22" s="106"/>
      <c r="D22" s="106"/>
      <c r="E22" s="106"/>
      <c r="F22" s="106"/>
      <c r="G22" s="106"/>
      <c r="H22" s="106"/>
      <c r="I22" s="106"/>
      <c r="J22" s="107"/>
      <c r="K22" s="1"/>
    </row>
    <row r="23" spans="1:15" ht="36.75" customHeight="1" x14ac:dyDescent="0.25">
      <c r="A23" s="98" t="s">
        <v>20</v>
      </c>
      <c r="B23" s="53"/>
      <c r="C23" s="51" t="s">
        <v>21</v>
      </c>
      <c r="D23" s="52"/>
      <c r="E23" s="52"/>
      <c r="F23" s="52" t="s">
        <v>22</v>
      </c>
      <c r="G23" s="52"/>
      <c r="H23" s="53"/>
      <c r="I23" s="51" t="s">
        <v>23</v>
      </c>
      <c r="J23" s="99"/>
    </row>
    <row r="24" spans="1:15" x14ac:dyDescent="0.25">
      <c r="A24" s="116">
        <v>789559370</v>
      </c>
      <c r="B24" s="117"/>
      <c r="C24" s="116">
        <v>789559370</v>
      </c>
      <c r="D24" s="118"/>
      <c r="E24" s="117"/>
      <c r="F24" s="119">
        <v>538268011</v>
      </c>
      <c r="G24" s="120"/>
      <c r="H24" s="121"/>
      <c r="I24" s="122">
        <f>IF(F24&gt;0,F24/C24,0)</f>
        <v>0.68173215523995367</v>
      </c>
      <c r="J24" s="123"/>
    </row>
    <row r="25" spans="1:15" x14ac:dyDescent="0.25">
      <c r="A25" s="124" t="s">
        <v>24</v>
      </c>
      <c r="B25" s="125"/>
      <c r="C25" s="125"/>
      <c r="D25" s="125"/>
      <c r="E25" s="125"/>
      <c r="F25" s="125"/>
      <c r="G25" s="125"/>
      <c r="H25" s="125"/>
      <c r="I25" s="125"/>
      <c r="J25" s="126"/>
      <c r="K25" s="1"/>
    </row>
    <row r="26" spans="1:15" ht="18.75" customHeight="1" x14ac:dyDescent="0.25">
      <c r="A26" s="38"/>
      <c r="B26" s="39"/>
      <c r="C26" s="127" t="s">
        <v>49</v>
      </c>
      <c r="D26" s="128"/>
      <c r="E26" s="127" t="s">
        <v>47</v>
      </c>
      <c r="F26" s="128"/>
      <c r="G26" s="100" t="s">
        <v>48</v>
      </c>
      <c r="H26" s="129"/>
      <c r="I26" s="100" t="s">
        <v>25</v>
      </c>
      <c r="J26" s="101"/>
    </row>
    <row r="27" spans="1:15" ht="38.25" x14ac:dyDescent="0.25">
      <c r="A27" s="10" t="s">
        <v>26</v>
      </c>
      <c r="B27" s="11" t="s">
        <v>27</v>
      </c>
      <c r="C27" s="11" t="s">
        <v>38</v>
      </c>
      <c r="D27" s="11" t="s">
        <v>39</v>
      </c>
      <c r="E27" s="11" t="s">
        <v>41</v>
      </c>
      <c r="F27" s="11" t="s">
        <v>42</v>
      </c>
      <c r="G27" s="11" t="s">
        <v>43</v>
      </c>
      <c r="H27" s="11" t="s">
        <v>44</v>
      </c>
      <c r="I27" s="11" t="s">
        <v>45</v>
      </c>
      <c r="J27" s="12" t="s">
        <v>46</v>
      </c>
    </row>
    <row r="28" spans="1:15" ht="63.75" x14ac:dyDescent="0.25">
      <c r="A28" s="40" t="s">
        <v>58</v>
      </c>
      <c r="B28" s="41" t="s">
        <v>59</v>
      </c>
      <c r="C28" s="42">
        <v>8616932</v>
      </c>
      <c r="D28" s="49">
        <v>789559370</v>
      </c>
      <c r="E28" s="42">
        <v>2168793.932</v>
      </c>
      <c r="F28" s="43">
        <v>236867811</v>
      </c>
      <c r="G28" s="44">
        <v>2339307</v>
      </c>
      <c r="H28" s="49">
        <v>258775343.16999999</v>
      </c>
      <c r="I28" s="45">
        <f>Tabla13[[#This Row],[Física 
(E)]]/Tabla13[[#This Row],[Física
(A)]]</f>
        <v>0.27147794597891683</v>
      </c>
      <c r="J28" s="46">
        <f>Tabla13[[#This Row],[Financiera 
 (F)]]/Tabla13[[#This Row],[Financiera
(B)]]</f>
        <v>0.32774652926986353</v>
      </c>
      <c r="M28" s="132"/>
      <c r="N28" s="131"/>
      <c r="O28" s="134"/>
    </row>
    <row r="29" spans="1:15" x14ac:dyDescent="0.25">
      <c r="A29" s="112" t="s">
        <v>28</v>
      </c>
      <c r="B29" s="113"/>
      <c r="C29" s="113"/>
      <c r="D29" s="113"/>
      <c r="E29" s="113"/>
      <c r="F29" s="113"/>
      <c r="G29" s="113"/>
      <c r="H29" s="113"/>
      <c r="I29" s="113"/>
      <c r="J29" s="114"/>
      <c r="M29" s="33"/>
      <c r="O29" s="49"/>
    </row>
    <row r="30" spans="1:15" x14ac:dyDescent="0.25">
      <c r="A30" s="105" t="s">
        <v>29</v>
      </c>
      <c r="B30" s="106"/>
      <c r="C30" s="106"/>
      <c r="D30" s="106"/>
      <c r="E30" s="106"/>
      <c r="F30" s="106"/>
      <c r="G30" s="106"/>
      <c r="H30" s="106"/>
      <c r="I30" s="106"/>
      <c r="J30" s="107"/>
      <c r="K30" s="1"/>
      <c r="M30" s="133"/>
      <c r="O30" s="133"/>
    </row>
    <row r="31" spans="1:15" ht="23.25" customHeight="1" x14ac:dyDescent="0.25">
      <c r="A31" s="47" t="s">
        <v>30</v>
      </c>
      <c r="B31" s="108" t="s">
        <v>69</v>
      </c>
      <c r="C31" s="108"/>
      <c r="D31" s="108"/>
      <c r="E31" s="108"/>
      <c r="F31" s="108"/>
      <c r="G31" s="108"/>
      <c r="H31" s="108"/>
      <c r="I31" s="108"/>
      <c r="J31" s="109"/>
      <c r="N31" s="30"/>
    </row>
    <row r="32" spans="1:15" ht="40.5" customHeight="1" x14ac:dyDescent="0.25">
      <c r="A32" s="47" t="s">
        <v>31</v>
      </c>
      <c r="B32" s="110" t="s">
        <v>60</v>
      </c>
      <c r="C32" s="110"/>
      <c r="D32" s="110"/>
      <c r="E32" s="110"/>
      <c r="F32" s="110"/>
      <c r="G32" s="110"/>
      <c r="H32" s="110"/>
      <c r="I32" s="110"/>
      <c r="J32" s="111"/>
    </row>
    <row r="33" spans="1:12" ht="68.25" customHeight="1" x14ac:dyDescent="0.25">
      <c r="A33" s="47" t="s">
        <v>32</v>
      </c>
      <c r="B33" s="67" t="s">
        <v>79</v>
      </c>
      <c r="C33" s="67"/>
      <c r="D33" s="67"/>
      <c r="E33" s="67"/>
      <c r="F33" s="67"/>
      <c r="G33" s="67"/>
      <c r="H33" s="67"/>
      <c r="I33" s="67"/>
      <c r="J33" s="68"/>
    </row>
    <row r="34" spans="1:12" ht="96.75" customHeight="1" x14ac:dyDescent="0.25">
      <c r="A34" s="47" t="s">
        <v>33</v>
      </c>
      <c r="B34" s="67" t="s">
        <v>80</v>
      </c>
      <c r="C34" s="67"/>
      <c r="D34" s="67"/>
      <c r="E34" s="67"/>
      <c r="F34" s="67"/>
      <c r="G34" s="67"/>
      <c r="H34" s="67"/>
      <c r="I34" s="67"/>
      <c r="J34" s="68"/>
    </row>
    <row r="35" spans="1:12" x14ac:dyDescent="0.25">
      <c r="A35" s="112" t="s">
        <v>71</v>
      </c>
      <c r="B35" s="113"/>
      <c r="C35" s="113"/>
      <c r="D35" s="113"/>
      <c r="E35" s="113"/>
      <c r="F35" s="113"/>
      <c r="G35" s="113"/>
      <c r="H35" s="113"/>
      <c r="I35" s="113"/>
      <c r="J35" s="114"/>
    </row>
    <row r="36" spans="1:12" x14ac:dyDescent="0.25">
      <c r="A36" s="102" t="s">
        <v>35</v>
      </c>
      <c r="B36" s="103"/>
      <c r="C36" s="103"/>
      <c r="D36" s="103"/>
      <c r="E36" s="103"/>
      <c r="F36" s="103"/>
      <c r="G36" s="103"/>
      <c r="H36" s="103"/>
      <c r="I36" s="103"/>
      <c r="J36" s="104"/>
      <c r="K36" s="1"/>
    </row>
    <row r="37" spans="1:12" ht="32.25" customHeight="1" x14ac:dyDescent="0.25">
      <c r="A37" s="115" t="s">
        <v>64</v>
      </c>
      <c r="B37" s="115"/>
      <c r="C37" s="115"/>
      <c r="D37" s="115"/>
      <c r="E37" s="115"/>
      <c r="F37" s="115"/>
      <c r="G37" s="115"/>
      <c r="H37" s="115"/>
      <c r="I37" s="115"/>
      <c r="J37" s="115"/>
    </row>
    <row r="38" spans="1:12" ht="36" customHeight="1" x14ac:dyDescent="0.25">
      <c r="A38" s="115" t="s">
        <v>65</v>
      </c>
      <c r="B38" s="115"/>
      <c r="C38" s="115"/>
      <c r="D38" s="115"/>
      <c r="E38" s="115"/>
      <c r="F38" s="115"/>
      <c r="G38" s="115"/>
      <c r="H38" s="115"/>
      <c r="I38" s="115"/>
      <c r="J38" s="115"/>
    </row>
    <row r="39" spans="1:12" ht="27.75" customHeight="1" x14ac:dyDescent="0.25">
      <c r="A39" s="115" t="s">
        <v>66</v>
      </c>
      <c r="B39" s="115"/>
      <c r="C39" s="115"/>
      <c r="D39" s="115"/>
      <c r="E39" s="115"/>
      <c r="F39" s="115"/>
      <c r="G39" s="115"/>
      <c r="H39" s="115"/>
      <c r="I39" s="115"/>
      <c r="J39" s="115"/>
    </row>
    <row r="40" spans="1:12" ht="27.75" customHeight="1" x14ac:dyDescent="0.25">
      <c r="A40" s="89" t="s">
        <v>40</v>
      </c>
      <c r="B40" s="89"/>
      <c r="C40" s="89"/>
      <c r="D40" s="89"/>
      <c r="E40" s="89"/>
      <c r="F40" s="89"/>
      <c r="G40" s="89"/>
      <c r="H40" s="89"/>
      <c r="I40" s="89"/>
      <c r="J40" s="89"/>
      <c r="L40" s="29"/>
    </row>
    <row r="41" spans="1:12" x14ac:dyDescent="0.25">
      <c r="A41" s="54" t="s">
        <v>77</v>
      </c>
      <c r="B41" s="54"/>
      <c r="C41" s="54"/>
      <c r="D41" s="54"/>
      <c r="E41" s="54"/>
      <c r="F41" s="54"/>
      <c r="G41" s="54"/>
      <c r="H41" s="54"/>
      <c r="I41" s="54"/>
      <c r="J41" s="54"/>
    </row>
  </sheetData>
  <mergeCells count="50">
    <mergeCell ref="A21:J21"/>
    <mergeCell ref="B10:J10"/>
    <mergeCell ref="B1:J1"/>
    <mergeCell ref="B2:C2"/>
    <mergeCell ref="D2:H2"/>
    <mergeCell ref="B3:C3"/>
    <mergeCell ref="D3:H3"/>
    <mergeCell ref="A4:J4"/>
    <mergeCell ref="A5:J5"/>
    <mergeCell ref="A6:J6"/>
    <mergeCell ref="A7:J7"/>
    <mergeCell ref="B8:J8"/>
    <mergeCell ref="B9:J9"/>
    <mergeCell ref="B11:J11"/>
    <mergeCell ref="B12:J12"/>
    <mergeCell ref="A13:J13"/>
    <mergeCell ref="C14:J14"/>
    <mergeCell ref="C15:J15"/>
    <mergeCell ref="C16:J16"/>
    <mergeCell ref="A17:J17"/>
    <mergeCell ref="B18:J18"/>
    <mergeCell ref="B19:J19"/>
    <mergeCell ref="B20:J20"/>
    <mergeCell ref="A29:J29"/>
    <mergeCell ref="A22:J22"/>
    <mergeCell ref="A23:B23"/>
    <mergeCell ref="C23:E23"/>
    <mergeCell ref="F23:H23"/>
    <mergeCell ref="I23:J23"/>
    <mergeCell ref="A24:B24"/>
    <mergeCell ref="C24:E24"/>
    <mergeCell ref="F24:H24"/>
    <mergeCell ref="I24:J24"/>
    <mergeCell ref="A25:J25"/>
    <mergeCell ref="C26:D26"/>
    <mergeCell ref="E26:F26"/>
    <mergeCell ref="G26:H26"/>
    <mergeCell ref="A41:J41"/>
    <mergeCell ref="I26:J26"/>
    <mergeCell ref="A40:J40"/>
    <mergeCell ref="A36:J36"/>
    <mergeCell ref="A30:J30"/>
    <mergeCell ref="B31:J31"/>
    <mergeCell ref="B32:J32"/>
    <mergeCell ref="B33:J33"/>
    <mergeCell ref="B34:J34"/>
    <mergeCell ref="A35:J35"/>
    <mergeCell ref="A37:J37"/>
    <mergeCell ref="A38:J38"/>
    <mergeCell ref="A39:J39"/>
  </mergeCells>
  <dataValidations count="15">
    <dataValidation allowBlank="1" sqref="A8" xr:uid="{6BEA1099-3C49-4FEF-87EB-90358192928C}"/>
    <dataValidation allowBlank="1" showInputMessage="1" prompt="Nombre del capítulo" sqref="B8:J10" xr:uid="{B690BED9-43F8-42C3-9E52-DF6F9920B142}"/>
    <dataValidation allowBlank="1" showInputMessage="1" showErrorMessage="1" prompt="¿A quién va dirigido el programa?, ¿qué característica tiene esta población que requiere ser beneficiada?" sqref="B20:J20" xr:uid="{81ADFC6C-4454-4850-BA2C-A87C71C65FEC}"/>
    <dataValidation allowBlank="1" showInputMessage="1" showErrorMessage="1" prompt="Nombre del producto" sqref="B31:J32" xr:uid="{5711EC7A-933B-4A4A-BA76-706399CAE85F}"/>
    <dataValidation allowBlank="1" showInputMessage="1" showErrorMessage="1" prompt="1. Describir lo plasmado en el presupuesto_x000a_2. Describir lo alcanzado en términos financieros y de producción " sqref="B33:J33" xr:uid="{1B5C0158-983A-4923-BF24-F5926C142E4C}"/>
    <dataValidation allowBlank="1" showInputMessage="1" showErrorMessage="1" prompt="De existir desvío, explicar razones." sqref="B34:J34" xr:uid="{441970DA-7643-4927-8D3B-1BFD5A684E32}"/>
    <dataValidation allowBlank="1" showInputMessage="1" showErrorMessage="1" prompt="Oportunidades de mejora identificadas" sqref="A37:A39 B37:J37" xr:uid="{2780503F-986B-45C3-A529-0A1083EDA7D5}"/>
    <dataValidation allowBlank="1" showInputMessage="1" showErrorMessage="1" prompt="Presupuesto del programa" sqref="F24 A24 C24" xr:uid="{536F86A3-796E-4602-983F-C2A8186E375C}"/>
    <dataValidation allowBlank="1" showInputMessage="1" showErrorMessage="1" prompt="¿En qué consiste el programa?" sqref="B19:J19" xr:uid="{EE27DD4F-F7A9-481B-90A8-5ED7ED744FE1}"/>
    <dataValidation allowBlank="1" showInputMessage="1" showErrorMessage="1" prompt="Nombre de cada producto" sqref="A27:A28" xr:uid="{5926A454-207A-4846-889F-ECB3B64FB11D}"/>
    <dataValidation allowBlank="1" showInputMessage="1" showErrorMessage="1" prompt="Nombre del indicador" sqref="B27:B28" xr:uid="{0B085ED0-C1E3-4D00-AED7-5644C0673129}"/>
    <dataValidation allowBlank="1" showInputMessage="1" showErrorMessage="1" prompt="Meta anual del indicador" sqref="E27 C27" xr:uid="{C385966E-B8B6-470E-9544-18B77FE2C0E8}"/>
    <dataValidation allowBlank="1" showInputMessage="1" showErrorMessage="1" prompt="Monto presupuestado para el producto" sqref="F27 D27" xr:uid="{878B5D18-F560-49BD-9994-B4BA11FFE1CC}"/>
    <dataValidation allowBlank="1" showInputMessage="1" showErrorMessage="1" prompt="Meta alcanzada en el trimestre" sqref="G27:G28" xr:uid="{50396768-E4C0-4187-80C0-329FF38F5A23}"/>
    <dataValidation allowBlank="1" showInputMessage="1" showErrorMessage="1" prompt="Monto ejecutado en el trimestre" sqref="H27:H28 M29 O29" xr:uid="{8DA47B61-D863-4FA8-A9AD-05D5AF1D0EDD}"/>
  </dataValidations>
  <pageMargins left="0.70866141732283472" right="0.70866141732283472" top="0.67" bottom="0.3" header="0.23" footer="0.31496062992125984"/>
  <pageSetup scale="9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Programa 11</vt:lpstr>
      <vt:lpstr>Programa 12</vt:lpstr>
      <vt:lpstr>'Programa 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Romy Rodriguez Ortega</cp:lastModifiedBy>
  <cp:lastPrinted>2025-10-27T18:14:20Z</cp:lastPrinted>
  <dcterms:created xsi:type="dcterms:W3CDTF">2021-03-22T15:50:10Z</dcterms:created>
  <dcterms:modified xsi:type="dcterms:W3CDTF">2025-10-27T22:24:12Z</dcterms:modified>
</cp:coreProperties>
</file>