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ydolidia\AREA DPD 2025\PYD 2025\Metas fisicas y financieras\"/>
    </mc:Choice>
  </mc:AlternateContent>
  <xr:revisionPtr revIDLastSave="0" documentId="13_ncr:1_{E0E4DCF2-4B77-43B4-BBF4-4C70E3DE44E2}" xr6:coauthVersionLast="47" xr6:coauthVersionMax="47" xr10:uidLastSave="{00000000-0000-0000-0000-000000000000}"/>
  <bookViews>
    <workbookView xWindow="1800" yWindow="765" windowWidth="22725" windowHeight="19590" xr2:uid="{4338FEAE-DB8E-4C02-BE6D-DDC1311F061E}"/>
  </bookViews>
  <sheets>
    <sheet name="Programa 11" sheetId="1" r:id="rId1"/>
    <sheet name="Programa 12" sheetId="2" r:id="rId2"/>
  </sheets>
  <externalReferences>
    <externalReference r:id="rId3"/>
  </externalReferences>
  <definedNames>
    <definedName name="_xlnm.Print_Area" localSheetId="0">'Programa 11'!$A$1:$J$40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 r="I24" i="1"/>
  <c r="D28" i="1"/>
  <c r="I28" i="2"/>
  <c r="J28" i="2" l="1"/>
  <c r="I24" i="2" l="1"/>
  <c r="C16" i="2"/>
  <c r="C15" i="2"/>
  <c r="C14" i="2"/>
  <c r="C16" i="1"/>
  <c r="C15" i="1"/>
  <c r="C14" i="1"/>
</calcChain>
</file>

<file path=xl/sharedStrings.xml><?xml version="1.0" encoding="utf-8"?>
<sst xmlns="http://schemas.openxmlformats.org/spreadsheetml/2006/main" count="142" uniqueCount="85">
  <si>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</si>
  <si>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</si>
  <si>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</si>
  <si>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</si>
  <si>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</si>
  <si>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</si>
  <si>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</si>
  <si>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</si>
  <si>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</si>
  <si>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</si>
  <si>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</si>
  <si>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</si>
  <si>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</si>
  <si>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</si>
  <si>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</si>
  <si>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</si>
  <si>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</si>
  <si>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</si>
  <si>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</si>
  <si>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</si>
  <si>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</si>
  <si>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</si>
  <si>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</si>
  <si>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</si>
  <si>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</si>
  <si>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</si>
  <si>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</si>
  <si>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</si>
  <si>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</si>
  <si>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</si>
  <si>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</si>
  <si>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</si>
  <si>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</si>
  <si>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</si>
  <si>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</si>
  <si>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</si>
  <si>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</si>
  <si>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</si>
  <si>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</si>
  <si>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</si>
  <si>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</si>
  <si>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</si>
  <si>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</si>
  <si>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</si>
  <si>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</si>
  <si>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</si>
  <si>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</si>
  <si>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</si>
  <si>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</si>
  <si>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</si>
  <si>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Provisión de servicios de salud en establecimientos de primer nivel, Programa 11</t>
  </si>
  <si>
    <t>Acceso a servicios de salud en establecimientos de primer nivel de atención</t>
  </si>
  <si>
    <t>Población general</t>
  </si>
  <si>
    <t xml:space="preserve">Acceso a servicios de salud especializados en establecimientos no autogestionados </t>
  </si>
  <si>
    <t>Provisión de servicios de salud en establecimientos no autogestionados, Programa 12</t>
  </si>
  <si>
    <t>DIRECCIÓN CENTRAL DEL SERVICIO NACIONAL DE SALUD, 5180</t>
  </si>
  <si>
    <t>DIRECCIÓN CENTRAL DEL SERVICIO NACIONAL DE SALUD, 01</t>
  </si>
  <si>
    <t>2.2.1</t>
  </si>
  <si>
    <t>Acceso a servicios de salud en establecimientos de primer nivel en la region Metropolitana</t>
  </si>
  <si>
    <t>Acceso a servicios de salud especializados en establecimientos No Auto Gestionados región Metropolitana</t>
  </si>
  <si>
    <t>Número de atenciones por tipo de servicio</t>
  </si>
  <si>
    <t xml:space="preserve">Atención en el nivel especializado, ofertando los servicios de consulta, emergencias, hospitalización y diagnósticos que garantice la pronta recuperación y satisfacción del ciudadano que utilice los servicios de salud en la region Metropolitana </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</si>
  <si>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</si>
  <si>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Garantizar la salud a la población del SRSM, a través de una red de provisión articulada por niveles de complejidad.</t>
  </si>
  <si>
    <t>Alcanzar la satisfacción plena de Nuestros usuarios con el servicio de Salud brindado, con una red de provisión Integrada y competitiva, un modelo de gestión institucional de calidad y Recursos humanos capacitados y Comprometidos.</t>
  </si>
  <si>
    <t>1. Mensualmente se realizaran analisis de produccion metas fisicas de los servcios de Nivel espacilizados  cuando el SNS publique en el repositorio web 67A demas consolidados estandarizados.</t>
  </si>
  <si>
    <t>2. Elaboracion trimestral de evaluacion de Metas fisicas y financiera de productos del primer nivel  despues del cierre del mes del ultimo mes del trimestre, financiero y produccion de servcios</t>
  </si>
  <si>
    <t>3.Implementar el Plan de Auditoria y procesos de calidad de datos a traves de la superviciosnes de Areas a los EE.SS</t>
  </si>
  <si>
    <t>1. Mensualmente se realizaran analisis de produccion metas fisicas de los servcios de PNA de Nivel espacilizados  cuando el SNS publique en el repositorio SIPNA y web 67A demas consolidados estandarizados.</t>
  </si>
  <si>
    <t>7880- Acceso a servicios de salud en establecimientos de primer nivel en la region Metropolitana</t>
  </si>
  <si>
    <t>7888- Acceso a servicios de salud especializados en establecimientos No Auto Gestionados región Metropolitana</t>
  </si>
  <si>
    <t>Responsable: Ydolidia Ortega, Enc. Planificaciòn y Desarrollo Servicio Regional de Salud Metropolitano</t>
  </si>
  <si>
    <r>
      <t>Beneficiarios:</t>
    </r>
    <r>
      <rPr>
        <sz val="10"/>
        <color rgb="FF000000"/>
        <rFont val="Century Gothic"/>
        <family val="2"/>
      </rPr>
      <t xml:space="preserve"> </t>
    </r>
  </si>
  <si>
    <r>
      <t xml:space="preserve">VI. </t>
    </r>
    <r>
      <rPr>
        <b/>
        <sz val="10"/>
        <color theme="0"/>
        <rFont val="Century Gothic"/>
        <family val="2"/>
      </rPr>
      <t>Oportunidades de Mejora</t>
    </r>
  </si>
  <si>
    <t>2. Elaboracion trimestral de evaluacion de Metas fisicas y financiera de productos del primer nivel  despues del cierre del mes del ultimo mes del trimestre, financiero y producción de servcios</t>
  </si>
  <si>
    <t>3.Implementar el Plan de Auditoría y procesos de calidad de datos a través de la supervisiones de áreas a los EE.SS</t>
  </si>
  <si>
    <t>$277,319,817.00</t>
  </si>
  <si>
    <t>En los tres primeros meses no se reciben fondos debido a que según la planificación presupuestaria estos son desembolsados ​​en abril, es decir, la causa o justificación principal del destino financiero es la planificación presupuestaria establecida , la cual contempla el diseño de los fondos destinados a este programa específico a partir del mes de abril; un avance de 0.35% de ejeucion de los fondos reponibes
Esto significa que no se considera un "desvío" en el sentido negativo de la palabra (mal manejo o incumplimiento), sino más bien una ejecución financiera que está siguiendo el cronograma previsto en la planificación.</t>
  </si>
  <si>
    <t>en el 2 trimestre depositaron 4 fondos, ejecutandose la totalidad, faltando 6 fondos para completar la proramación del año.</t>
  </si>
  <si>
    <t>Informe de Evaluación Trimestral de las Metas Físicas-Financieras PNA IT 2025 (18 de julio 2025)</t>
  </si>
  <si>
    <t>Se realizaron 902,003 atenciones para el trimestre producto de las acciones  realizadas en los centros de primer nivel de atencion lo que ha incrementado la demanda de los servicios. Esta ejecución representa una vance de un 24% de la meta dproyectada al año y se produjo mas  programada al trimestre de 813,457 . 
En cuanto al cumplimiento financiero, del presupuesto vigente de RD$56,200,000 destinados a este producto, se ejecutaron RD$22,490,249, ejecutando 40% de lo progamado</t>
  </si>
  <si>
    <t>La meta fisica de este producto presenta una ejecucion de mas de un 100%, en relación a la meta; debido al seguimiento al proyecto Reducción de la Desnutrición Aguda a niños y madres lactantes entre Servicio Nacional de Salud (SNS), Ministerio de Salud Pública (MSP) y UNICEF; Jornada Odontológica de evaluaciones odontológicas, profilaxis, restauraciones, cirugía y colocación de implantes dentales y charlas de salud bucal;Programa para la Detección Oportuna de Cáncer Cervicouterino, Mama y Próstata. La meta financiera de este producto se ha visto aumentada en mas un 100%, ya que en el primer trimestre no se pudo ejecutar no habian entregado los fondos y en el seguntdo trimestre, depositaron 4 fondos de 6 presupuestados para el año; con un avance de un 40% en relación a lo programada para el año.</t>
  </si>
  <si>
    <t>0001 SERVICIO NACIONAL DE SALUD Y SUBUNIDAD EJECUTORA 0002 SERVICIO REGIONAL DE SALUD OZAMA</t>
  </si>
  <si>
    <t>La producción fue de 3,967,972 atenciones , impulsadas por la demanda de servicios de la población y la puesta en funcionamiento del de hospitales que estabn en remodelación. Este logro representa un avance del 42.07% en relación con la meta anual programada.
Respecto al cumplimiento financiero, de los RD$94,367,656.78 asignados a este producto, la ejecución fue de RD$331,765.73 solo se ha ejecutado el 0.35%.</t>
  </si>
  <si>
    <t>Informe de Evaluación Trimestral de las Metas Físicas-Financieras TII2025 (18 de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</si>
</sst>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dd/mm/yyyy;@"/>
    <numFmt numFmtId="165" formatCode="[$-10409]#,##0;\-#,##0"/>
    <numFmt numFmtId="166" formatCode="[$-10409]0.00%"/>
    <numFmt numFmtId="167" formatCode="_-[$$-1C0A]* #,##0_ ;_-[$$-1C0A]* \-#,##0\ ;_-[$$-1C0A]* &quot;-&quot;_ ;_-@_ "/>
    <numFmt numFmtId="168" formatCode="[$$-1C0A]#,##0_ ;\-[$$-1C0A]#,##0\ "/>
    <numFmt numFmtId="169" formatCode="[$$-1C0A]#,##0.00_ ;\-[$$-1C0A]#,##0.00\ "/>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rgb="FFFF0000"/>
      <name val="Calibri"/>
      <family val="2"/>
      <scheme val="minor"/>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
      <sz val="8"/>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10" fontId="17" fillId="7" borderId="28" xfId="2" applyNumberFormat="1" applyFont="1" applyFill="1" applyBorder="1" applyAlignment="1" applyProtection="1">
      <alignment horizontal="center" vertical="center" wrapText="1" readingOrder="1"/>
      <protection locked="0"/>
    </xf>
    <xf numFmtId="166" fontId="17"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4" xfId="0" applyFont="1" applyBorder="1" applyAlignment="1" applyProtection="1">
      <alignment vertical="center" wrapText="1"/>
      <protection locked="0"/>
    </xf>
    <xf numFmtId="0" fontId="17" fillId="0" borderId="28" xfId="0" applyFont="1" applyBorder="1" applyAlignment="1" applyProtection="1">
      <alignment horizontal="left" vertical="center" wrapText="1"/>
      <protection locked="0"/>
    </xf>
    <xf numFmtId="0" fontId="9" fillId="0" borderId="22" xfId="0" applyFont="1" applyBorder="1" applyAlignment="1">
      <alignment vertical="center"/>
    </xf>
    <xf numFmtId="0" fontId="2" fillId="0" borderId="22" xfId="0" applyFont="1" applyBorder="1"/>
    <xf numFmtId="165" fontId="17" fillId="0" borderId="34"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0" fontId="24" fillId="0" borderId="0" xfId="0" applyFont="1"/>
    <xf numFmtId="10" fontId="0" fillId="0" borderId="0" xfId="0" applyNumberFormat="1"/>
    <xf numFmtId="165" fontId="0" fillId="0" borderId="0" xfId="0" applyNumberFormat="1"/>
    <xf numFmtId="167" fontId="17" fillId="0" borderId="34" xfId="0" applyNumberFormat="1" applyFont="1" applyBorder="1" applyAlignment="1" applyProtection="1">
      <alignment horizontal="center" vertical="center" wrapText="1" readingOrder="1"/>
      <protection locked="0"/>
    </xf>
    <xf numFmtId="168" fontId="17" fillId="0" borderId="28" xfId="3" applyNumberFormat="1" applyFont="1" applyBorder="1" applyAlignment="1" applyProtection="1">
      <alignment horizontal="center" vertical="center" wrapText="1" readingOrder="1"/>
      <protection locked="0"/>
    </xf>
    <xf numFmtId="0" fontId="25" fillId="0" borderId="22" xfId="0" applyFont="1" applyBorder="1" applyAlignment="1">
      <alignment vertical="center"/>
    </xf>
    <xf numFmtId="0" fontId="25" fillId="0" borderId="17" xfId="0" applyFont="1" applyBorder="1" applyAlignment="1">
      <alignment vertical="center"/>
    </xf>
    <xf numFmtId="0" fontId="25" fillId="0" borderId="17" xfId="0" applyFont="1" applyBorder="1" applyAlignment="1">
      <alignment vertical="center" wrapText="1"/>
    </xf>
    <xf numFmtId="0" fontId="10" fillId="0" borderId="17" xfId="0" applyFont="1" applyBorder="1"/>
    <xf numFmtId="0" fontId="10" fillId="0" borderId="0" xfId="0" applyFont="1"/>
    <xf numFmtId="0" fontId="19" fillId="0" borderId="24" xfId="0" applyFont="1" applyBorder="1" applyAlignment="1" applyProtection="1">
      <alignment vertical="center" wrapText="1"/>
      <protection locked="0"/>
    </xf>
    <xf numFmtId="0" fontId="19" fillId="0" borderId="28" xfId="0" applyFont="1" applyBorder="1" applyAlignment="1" applyProtection="1">
      <alignment vertical="center" wrapText="1"/>
      <protection locked="0"/>
    </xf>
    <xf numFmtId="3" fontId="19" fillId="0" borderId="0" xfId="0" applyNumberFormat="1" applyFont="1" applyAlignment="1" applyProtection="1">
      <alignment horizontal="center" vertical="center"/>
      <protection locked="0"/>
    </xf>
    <xf numFmtId="168" fontId="19" fillId="0" borderId="28" xfId="3" applyNumberFormat="1" applyFont="1" applyBorder="1" applyAlignment="1" applyProtection="1">
      <alignment horizontal="center" vertical="center" wrapText="1" readingOrder="1"/>
      <protection locked="0"/>
    </xf>
    <xf numFmtId="165" fontId="19" fillId="0" borderId="28" xfId="0" applyNumberFormat="1" applyFont="1" applyBorder="1" applyAlignment="1" applyProtection="1">
      <alignment horizontal="center" vertical="center" wrapText="1"/>
      <protection locked="0"/>
    </xf>
    <xf numFmtId="10" fontId="19" fillId="7" borderId="28" xfId="2" applyNumberFormat="1" applyFont="1" applyFill="1" applyBorder="1" applyAlignment="1" applyProtection="1">
      <alignment horizontal="center" vertical="center" wrapText="1" readingOrder="1"/>
      <protection locked="0"/>
    </xf>
    <xf numFmtId="166" fontId="19" fillId="7" borderId="25" xfId="0" applyNumberFormat="1" applyFont="1" applyFill="1" applyBorder="1" applyAlignment="1" applyProtection="1">
      <alignment horizontal="center" vertical="center" wrapText="1" readingOrder="1"/>
      <protection locked="0"/>
    </xf>
    <xf numFmtId="0" fontId="25" fillId="0" borderId="17" xfId="0" applyFont="1" applyBorder="1" applyAlignment="1" applyProtection="1">
      <alignment vertical="center" wrapText="1"/>
      <protection locked="0"/>
    </xf>
    <xf numFmtId="164" fontId="30" fillId="0" borderId="12" xfId="0" applyNumberFormat="1" applyFont="1" applyBorder="1" applyAlignment="1">
      <alignment horizontal="center" vertical="center" wrapText="1"/>
    </xf>
    <xf numFmtId="167" fontId="17" fillId="0" borderId="31" xfId="0" applyNumberFormat="1" applyFont="1" applyBorder="1" applyAlignment="1" applyProtection="1">
      <alignment horizontal="center" vertical="center" wrapText="1" readingOrder="1"/>
      <protection locked="0"/>
    </xf>
    <xf numFmtId="0" fontId="22" fillId="0" borderId="22" xfId="0" applyFont="1" applyBorder="1" applyAlignment="1" applyProtection="1">
      <alignment horizontal="left" vertical="center" wrapText="1"/>
      <protection locked="0"/>
    </xf>
    <xf numFmtId="0" fontId="14" fillId="6" borderId="25" xfId="0" applyFont="1" applyFill="1" applyBorder="1" applyAlignment="1">
      <alignment horizontal="center" vertical="center" wrapText="1" readingOrder="1"/>
    </xf>
    <xf numFmtId="0" fontId="14" fillId="6" borderId="3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9" fillId="0" borderId="0" xfId="0" applyFont="1" applyAlignment="1" applyProtection="1">
      <alignment horizontal="left"/>
      <protection locked="0"/>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9" borderId="0" xfId="0" applyFont="1" applyFill="1" applyAlignment="1" applyProtection="1">
      <alignment horizontal="left" vertical="center" wrapText="1"/>
      <protection locked="0"/>
    </xf>
    <xf numFmtId="0" fontId="22" fillId="9" borderId="18" xfId="0" applyFont="1" applyFill="1" applyBorder="1" applyAlignment="1" applyProtection="1">
      <alignment horizontal="left" vertical="center" wrapText="1"/>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9" fillId="0" borderId="0" xfId="0" applyFont="1" applyAlignment="1">
      <alignment horizontal="left" vertical="center" wrapText="1"/>
    </xf>
    <xf numFmtId="169" fontId="17" fillId="0" borderId="25" xfId="1" applyNumberFormat="1" applyFont="1" applyFill="1" applyBorder="1" applyAlignment="1" applyProtection="1">
      <alignment horizontal="center" vertical="center" wrapText="1" readingOrder="1"/>
      <protection locked="0"/>
    </xf>
    <xf numFmtId="169" fontId="17" fillId="0" borderId="33" xfId="1" applyNumberFormat="1" applyFont="1" applyFill="1" applyBorder="1" applyAlignment="1" applyProtection="1">
      <alignment horizontal="center" vertical="center" wrapText="1" readingOrder="1"/>
      <protection locked="0"/>
    </xf>
    <xf numFmtId="169" fontId="17" fillId="0" borderId="24" xfId="1" applyNumberFormat="1" applyFont="1" applyFill="1" applyBorder="1" applyAlignment="1" applyProtection="1">
      <alignment horizontal="center" vertical="center" wrapText="1" readingOrder="1"/>
      <protection locked="0"/>
    </xf>
    <xf numFmtId="168" fontId="17" fillId="9" borderId="27" xfId="1" applyNumberFormat="1" applyFont="1" applyFill="1" applyBorder="1" applyAlignment="1" applyProtection="1">
      <alignment horizontal="center" vertical="center" wrapText="1" readingOrder="1"/>
      <protection locked="0"/>
    </xf>
    <xf numFmtId="168" fontId="17" fillId="9" borderId="28" xfId="1" applyNumberFormat="1" applyFont="1" applyFill="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xf>
    <xf numFmtId="10" fontId="17" fillId="7" borderId="29" xfId="2" applyNumberFormat="1" applyFont="1" applyFill="1" applyBorder="1" applyAlignment="1" applyProtection="1">
      <alignment horizontal="center" vertical="center" wrapText="1" readingOrder="1"/>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6" fillId="8" borderId="25" xfId="0" applyFont="1" applyFill="1" applyBorder="1" applyAlignment="1">
      <alignment horizontal="center" vertical="center" wrapText="1" readingOrder="1"/>
    </xf>
    <xf numFmtId="0" fontId="16" fillId="8" borderId="26" xfId="0" applyFont="1" applyFill="1" applyBorder="1" applyAlignment="1">
      <alignment horizontal="center" vertical="center" wrapText="1" readingOrder="1"/>
    </xf>
    <xf numFmtId="0" fontId="28" fillId="5" borderId="17" xfId="0" applyFont="1" applyFill="1" applyBorder="1" applyAlignment="1">
      <alignment horizontal="left" vertical="center" wrapText="1"/>
    </xf>
    <xf numFmtId="0" fontId="28" fillId="5" borderId="0" xfId="0" applyFont="1" applyFill="1" applyAlignment="1">
      <alignment horizontal="left" vertical="center" wrapText="1"/>
    </xf>
    <xf numFmtId="0" fontId="28" fillId="5" borderId="18" xfId="0" applyFont="1" applyFill="1" applyBorder="1" applyAlignment="1">
      <alignment horizontal="left" vertical="center" wrapText="1"/>
    </xf>
    <xf numFmtId="0" fontId="28" fillId="5" borderId="17" xfId="0" applyFont="1" applyFill="1" applyBorder="1" applyAlignment="1">
      <alignment horizontal="left" vertical="center"/>
    </xf>
    <xf numFmtId="0" fontId="28" fillId="5" borderId="0" xfId="0" applyFont="1" applyFill="1" applyAlignment="1">
      <alignment horizontal="left" vertical="center"/>
    </xf>
    <xf numFmtId="0" fontId="28" fillId="5"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0" fontId="26" fillId="4" borderId="17" xfId="0" applyFont="1" applyFill="1" applyBorder="1" applyAlignment="1">
      <alignment horizontal="left" vertical="center"/>
    </xf>
    <xf numFmtId="0" fontId="26" fillId="4" borderId="0" xfId="0" applyFont="1" applyFill="1" applyAlignment="1">
      <alignment horizontal="left" vertical="center"/>
    </xf>
    <xf numFmtId="0" fontId="26" fillId="4" borderId="18" xfId="0" applyFont="1" applyFill="1" applyBorder="1" applyAlignment="1">
      <alignment horizontal="left" vertical="center"/>
    </xf>
    <xf numFmtId="0" fontId="21" fillId="0" borderId="22" xfId="0" applyFont="1" applyBorder="1" applyAlignment="1" applyProtection="1">
      <alignment horizontal="left" vertical="center" wrapText="1"/>
      <protection locked="0"/>
    </xf>
    <xf numFmtId="0" fontId="20" fillId="6" borderId="23" xfId="0" applyFont="1" applyFill="1" applyBorder="1" applyAlignment="1">
      <alignment horizontal="center" vertical="center" wrapText="1" readingOrder="1"/>
    </xf>
    <xf numFmtId="0" fontId="20" fillId="6" borderId="24" xfId="0" applyFont="1" applyFill="1" applyBorder="1" applyAlignment="1">
      <alignment horizontal="center" vertical="center" wrapText="1" readingOrder="1"/>
    </xf>
    <xf numFmtId="0" fontId="20" fillId="6" borderId="25" xfId="0" applyFont="1" applyFill="1" applyBorder="1" applyAlignment="1">
      <alignment horizontal="center" vertical="center" wrapText="1" readingOrder="1"/>
    </xf>
    <xf numFmtId="0" fontId="20" fillId="6" borderId="33" xfId="0" applyFont="1" applyFill="1" applyBorder="1" applyAlignment="1">
      <alignment horizontal="center" vertical="center" wrapText="1" readingOrder="1"/>
    </xf>
    <xf numFmtId="0" fontId="20" fillId="6" borderId="26" xfId="0" applyFont="1" applyFill="1" applyBorder="1" applyAlignment="1">
      <alignment horizontal="center" vertical="center" wrapText="1" readingOrder="1"/>
    </xf>
    <xf numFmtId="168" fontId="19" fillId="9" borderId="27" xfId="1" applyNumberFormat="1" applyFont="1" applyFill="1" applyBorder="1" applyAlignment="1" applyProtection="1">
      <alignment horizontal="center" vertical="center" wrapText="1" readingOrder="1"/>
      <protection locked="0"/>
    </xf>
    <xf numFmtId="168" fontId="19" fillId="9" borderId="28" xfId="1" applyNumberFormat="1" applyFont="1" applyFill="1" applyBorder="1" applyAlignment="1" applyProtection="1">
      <alignment horizontal="center" vertical="center" wrapText="1" readingOrder="1"/>
      <protection locked="0"/>
    </xf>
    <xf numFmtId="169" fontId="19" fillId="0" borderId="25" xfId="1" applyNumberFormat="1" applyFont="1" applyFill="1" applyBorder="1" applyAlignment="1" applyProtection="1">
      <alignment horizontal="center" vertical="center" wrapText="1" readingOrder="1"/>
      <protection locked="0"/>
    </xf>
    <xf numFmtId="169" fontId="19" fillId="0" borderId="33" xfId="1" applyNumberFormat="1" applyFont="1" applyFill="1" applyBorder="1" applyAlignment="1" applyProtection="1">
      <alignment horizontal="center" vertical="center" wrapText="1" readingOrder="1"/>
      <protection locked="0"/>
    </xf>
    <xf numFmtId="169" fontId="19" fillId="0" borderId="24" xfId="1" applyNumberFormat="1" applyFont="1" applyFill="1" applyBorder="1" applyAlignment="1" applyProtection="1">
      <alignment horizontal="center" vertical="center" wrapText="1" readingOrder="1"/>
      <protection locked="0"/>
    </xf>
    <xf numFmtId="10" fontId="19" fillId="7" borderId="28" xfId="2" applyNumberFormat="1" applyFont="1" applyFill="1" applyBorder="1" applyAlignment="1" applyProtection="1">
      <alignment horizontal="center" vertical="center" wrapText="1" readingOrder="1"/>
    </xf>
    <xf numFmtId="10" fontId="19" fillId="7" borderId="29" xfId="2" applyNumberFormat="1" applyFont="1" applyFill="1" applyBorder="1" applyAlignment="1" applyProtection="1">
      <alignment horizontal="center" vertical="center" wrapText="1" readingOrder="1"/>
    </xf>
    <xf numFmtId="0" fontId="28" fillId="5" borderId="35" xfId="0" applyFont="1" applyFill="1" applyBorder="1" applyAlignment="1">
      <alignment horizontal="left" vertical="center"/>
    </xf>
    <xf numFmtId="0" fontId="28" fillId="5" borderId="36" xfId="0" applyFont="1" applyFill="1" applyBorder="1" applyAlignment="1">
      <alignment horizontal="left" vertical="center"/>
    </xf>
    <xf numFmtId="0" fontId="28" fillId="5" borderId="37" xfId="0" applyFont="1" applyFill="1" applyBorder="1" applyAlignment="1">
      <alignment horizontal="left" vertical="center"/>
    </xf>
    <xf numFmtId="0" fontId="16" fillId="8" borderId="28" xfId="0" applyFont="1" applyFill="1" applyBorder="1" applyAlignment="1">
      <alignment horizontal="center" vertical="center" wrapText="1" readingOrder="1"/>
    </xf>
    <xf numFmtId="0" fontId="19" fillId="6" borderId="28" xfId="0" applyFont="1" applyFill="1" applyBorder="1" applyAlignment="1">
      <alignment vertical="top" wrapText="1"/>
    </xf>
    <xf numFmtId="0" fontId="16" fillId="8" borderId="24" xfId="0" applyFont="1" applyFill="1" applyBorder="1" applyAlignment="1">
      <alignment horizontal="center" vertical="center" wrapText="1" readingOrder="1"/>
    </xf>
    <xf numFmtId="49" fontId="21" fillId="0" borderId="22" xfId="0" quotePrefix="1" applyNumberFormat="1" applyFont="1" applyBorder="1" applyAlignment="1" applyProtection="1">
      <alignment horizontal="left" vertical="center" wrapText="1"/>
      <protection locked="0"/>
    </xf>
  </cellXfs>
  <cellStyles count="4">
    <cellStyle name="Millares" xfId="1" builtinId="3"/>
    <cellStyle name="Moneda" xfId="3" builtinId="4"/>
    <cellStyle name="Normal" xfId="0" builtinId="0"/>
    <cellStyle name="Porcentaje" xfId="2" builtinId="5"/>
  </cellStyles>
  <dxfs count="30">
    <dxf>
      <font>
        <b val="0"/>
        <i val="0"/>
        <strike val="0"/>
        <condense val="0"/>
        <extend val="0"/>
        <outline val="0"/>
        <shadow val="0"/>
        <u val="none"/>
        <vertAlign val="baseline"/>
        <sz val="10"/>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8" formatCode="[$$-1C0A]#,##0_ ;\-[$$-1C0A]#,##0\ "/>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auto="1"/>
        <name val="Calibri"/>
        <family val="2"/>
        <scheme val="none"/>
      </font>
      <numFmt numFmtId="3" formatCode="#,##0"/>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Calibri Light"/>
        <family val="2"/>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7" formatCode="_-[$$-1C0A]* #,##0_ ;_-[$$-1C0A]* \-#,##0\ ;_-[$$-1C0A]* &quot;-&quot;_ ;_-@_ "/>
      <alignment horizontal="center" vertical="center" textRotation="0" wrapText="1" indent="0" justifyLastLine="0" shrinkToFit="0" readingOrder="1"/>
      <border diagonalUp="0" diagonalDown="0">
        <left style="thin">
          <color theme="0" tint="-0.34998626667073579"/>
        </left>
        <right style="thin">
          <color theme="0" tint="-0.34998626667073579"/>
        </right>
        <top/>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_-[$$-1C0A]* #,##0_ ;_-[$$-1C0A]* \-#,##0\ ;_-[$$-1C0A]* &quot;-&quot;_ ;_-@_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92257</xdr:colOff>
      <xdr:row>0</xdr:row>
      <xdr:rowOff>122465</xdr:rowOff>
    </xdr:from>
    <xdr:ext cx="1077957" cy="637177"/>
    <xdr:pic>
      <xdr:nvPicPr>
        <xdr:cNvPr id="2" name="Imagen 1">
          <a:extLst>
            <a:ext uri="{FF2B5EF4-FFF2-40B4-BE49-F238E27FC236}">
              <a16:creationId xmlns:a16="http://schemas.microsoft.com/office/drawing/2014/main" id="{CEADD902-A528-4B25-8353-7DB32DFF004D}"/>
            </a:ext>
          </a:extLst>
        </xdr:cNvPr>
        <xdr:cNvPicPr>
          <a:picLocks noChangeAspect="1"/>
        </xdr:cNvPicPr>
      </xdr:nvPicPr>
      <xdr:blipFill>
        <a:blip xmlns:r="http://schemas.openxmlformats.org/officeDocument/2006/relationships" r:embed="rId1"/>
        <a:stretch>
          <a:fillRect/>
        </a:stretch>
      </xdr:blipFill>
      <xdr:spPr>
        <a:xfrm>
          <a:off x="92257" y="122465"/>
          <a:ext cx="1077957" cy="63717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7:J28" totalsRowShown="0" headerRowDxfId="29" dataDxfId="27" headerRowBorderDxfId="28" tableBorderDxfId="26" totalsRowBorderDxfId="25">
  <tableColumns count="10">
    <tableColumn id="1" xr3:uid="{DC1B7B10-25DF-444B-B97E-464EC471DB5B}" name="Producto" dataDxfId="24"/>
    <tableColumn id="2" xr3:uid="{C61E64BC-B5A5-45F4-8F84-130CBA355D9D}" name="Indicador" dataDxfId="23"/>
    <tableColumn id="3" xr3:uid="{3AC7971E-A8AB-4C13-830D-AC13829EAC0E}" name="Física_x000a_(A)" dataDxfId="22"/>
    <tableColumn id="4" xr3:uid="{8DB7EDBB-DB79-4CBD-AD68-D153CE19B0A8}" name="Financiera_x000a_(B)" dataDxfId="21">
      <calculatedColumnFormula>A24</calculatedColumnFormula>
    </tableColumn>
    <tableColumn id="9" xr3:uid="{AC3E8DE2-D537-4CBB-AD59-753602F58C3E}" name="Física_x000a_(C)" dataDxfId="20"/>
    <tableColumn id="10" xr3:uid="{25C7EA1D-EAE0-4DC9-9FB1-C0E265B640E6}" name="Financiera_x000a_(D)" dataDxfId="19"/>
    <tableColumn id="5" xr3:uid="{C2FDA61C-9281-4FCB-A3FE-246521A85EA0}" name="Física _x000a_(E)" dataDxfId="18"/>
    <tableColumn id="6" xr3:uid="{B07D8104-8103-4848-A228-6FBAE528EF68}" name="Financiera _x000a_ (F)" dataDxfId="17"/>
    <tableColumn id="7" xr3:uid="{F97ACE16-1124-4543-AD0A-CBAA1878A36A}" name="Física _x000a_(%)_x000a_ G=E/C" dataDxfId="16"/>
    <tableColumn id="8" xr3:uid="{CAB2F777-24BA-4EFC-82F9-153B93171D9B}" name="Financiero _x000a_(%) _x000a_H=F/D" dataDxfId="15"/>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05CFFB-201E-4279-A43C-AADA95049637}" name="Tabla13" displayName="Tabla13" ref="A27:J28" totalsRowShown="0" headerRowDxfId="14" dataDxfId="12" headerRowBorderDxfId="13" tableBorderDxfId="11" totalsRowBorderDxfId="10">
  <tableColumns count="10">
    <tableColumn id="1" xr3:uid="{2E01FAAB-F513-4AFE-B3E1-0CD034E984F3}" name="Producto" dataDxfId="9"/>
    <tableColumn id="2" xr3:uid="{FB23252D-949A-45CD-9F20-78C837E6A767}" name="Indicador" dataDxfId="8"/>
    <tableColumn id="3" xr3:uid="{44B0BC98-E90E-4FD0-BA67-876DDFAAFD38}" name="Física_x000a_(A)" dataDxfId="7"/>
    <tableColumn id="4" xr3:uid="{10570A14-AC76-497A-9EAD-FD89659E914D}" name="Financiera_x000a_(B)" dataDxfId="6" dataCellStyle="Moneda"/>
    <tableColumn id="9" xr3:uid="{031F91AD-5CD2-4439-9641-F830D4497E3F}" name="Física_x000a_(C)" dataDxfId="5"/>
    <tableColumn id="10" xr3:uid="{2CABE676-D7BC-4FF5-AEE8-4A67D1C058A0}" name="Financiera_x000a_(D)" dataDxfId="4" dataCellStyle="Moneda"/>
    <tableColumn id="5" xr3:uid="{C106480E-B3B4-434E-BE07-CC3103E41E9E}" name="Física _x000a_(E)" dataDxfId="3"/>
    <tableColumn id="6" xr3:uid="{02030C48-9489-4DDD-B039-21ECAD9AB7AF}" name="Financiera _x000a_ (F)" dataDxfId="2" dataCellStyle="Moneda"/>
    <tableColumn id="7" xr3:uid="{77E844C4-BCE8-4895-8AE2-4924AE647C3E}" name="Física _x000a_(%)_x000a_ G=E/C" dataDxfId="1">
      <calculatedColumnFormula>Tabla13[[#This Row],[Física 
(E)]]/Tabla13[[#This Row],[Física
(A)]]</calculatedColumnFormula>
    </tableColumn>
    <tableColumn id="8" xr3:uid="{86020497-68D1-48FC-B445-73992CFBF733}" name="Financiero _x000a_(%) _x000a_H=F/D" dataDxfId="0">
      <calculatedColumnFormula>Tabla13[[#This Row],[Financiera 
 (F)]]/Tabla13[[#This Row],[Financiera
(B)]]</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P41"/>
  <sheetViews>
    <sheetView tabSelected="1" topLeftCell="A31" zoomScale="130" zoomScaleNormal="130" zoomScaleSheetLayoutView="90" workbookViewId="0">
      <selection activeCell="K33" sqref="K33"/>
    </sheetView>
  </sheetViews>
  <sheetFormatPr baseColWidth="10" defaultColWidth="11.42578125" defaultRowHeight="15" x14ac:dyDescent="0.25"/>
  <cols>
    <col min="1" max="1" width="24.7109375" style="6" customWidth="1"/>
    <col min="2" max="2" width="15.7109375" style="6" customWidth="1"/>
    <col min="3" max="4" width="10.42578125" style="6" customWidth="1"/>
    <col min="5" max="5" width="12.7109375" style="6" customWidth="1"/>
    <col min="6" max="6" width="11.42578125" style="6" customWidth="1"/>
    <col min="7" max="7" width="12.7109375" style="6" customWidth="1"/>
    <col min="8" max="8" width="12.140625" style="6" customWidth="1"/>
    <col min="9" max="9" width="10" style="6" customWidth="1"/>
    <col min="10" max="10" width="10.7109375" style="6" customWidth="1"/>
    <col min="11" max="11" width="11.42578125" style="6"/>
  </cols>
  <sheetData>
    <row r="1" spans="1:11" ht="21.75" thickBot="1" x14ac:dyDescent="0.3">
      <c r="A1" s="16"/>
      <c r="B1" s="77" t="s">
        <v>79</v>
      </c>
      <c r="C1" s="78"/>
      <c r="D1" s="78"/>
      <c r="E1" s="78"/>
      <c r="F1" s="78"/>
      <c r="G1" s="78"/>
      <c r="H1" s="78"/>
      <c r="I1" s="78"/>
      <c r="J1" s="79"/>
      <c r="K1" s="1"/>
    </row>
    <row r="2" spans="1:11" ht="24.75" thickBot="1" x14ac:dyDescent="0.3">
      <c r="A2" s="17"/>
      <c r="B2" s="80" t="s">
        <v>0</v>
      </c>
      <c r="C2" s="81"/>
      <c r="D2" s="80" t="s">
        <v>1</v>
      </c>
      <c r="E2" s="81"/>
      <c r="F2" s="81"/>
      <c r="G2" s="81"/>
      <c r="H2" s="82"/>
      <c r="I2" s="2" t="s">
        <v>2</v>
      </c>
      <c r="J2" s="3" t="s">
        <v>3</v>
      </c>
      <c r="K2" s="1"/>
    </row>
    <row r="3" spans="1:11" ht="21.75" thickBot="1" x14ac:dyDescent="0.3">
      <c r="A3" s="18"/>
      <c r="B3" s="83" t="s">
        <v>4</v>
      </c>
      <c r="C3" s="84"/>
      <c r="D3" s="83"/>
      <c r="E3" s="84"/>
      <c r="F3" s="84"/>
      <c r="G3" s="84"/>
      <c r="H3" s="85"/>
      <c r="I3" s="21">
        <v>43552</v>
      </c>
      <c r="J3" s="22">
        <v>0</v>
      </c>
      <c r="K3" s="1"/>
    </row>
    <row r="4" spans="1:11" x14ac:dyDescent="0.25">
      <c r="A4" s="86"/>
      <c r="B4" s="87"/>
      <c r="C4" s="87"/>
      <c r="D4" s="88"/>
      <c r="E4" s="88"/>
      <c r="F4" s="88"/>
      <c r="G4" s="88"/>
      <c r="H4" s="88"/>
      <c r="I4" s="87"/>
      <c r="J4" s="89"/>
      <c r="K4" s="1"/>
    </row>
    <row r="5" spans="1:11" ht="3" customHeight="1" x14ac:dyDescent="0.25">
      <c r="A5" s="74"/>
      <c r="B5" s="75"/>
      <c r="C5" s="75"/>
      <c r="D5" s="75"/>
      <c r="E5" s="75"/>
      <c r="F5" s="75"/>
      <c r="G5" s="75"/>
      <c r="H5" s="75"/>
      <c r="I5" s="75"/>
      <c r="J5" s="76"/>
      <c r="K5" s="1"/>
    </row>
    <row r="6" spans="1:11" ht="18.75" customHeight="1" x14ac:dyDescent="0.25">
      <c r="A6" s="57" t="s">
        <v>5</v>
      </c>
      <c r="B6" s="58"/>
      <c r="C6" s="58"/>
      <c r="D6" s="58"/>
      <c r="E6" s="58"/>
      <c r="F6" s="58"/>
      <c r="G6" s="58"/>
      <c r="H6" s="58"/>
      <c r="I6" s="58"/>
      <c r="J6" s="59"/>
      <c r="K6" s="1"/>
    </row>
    <row r="7" spans="1:11" ht="18.75" customHeight="1" x14ac:dyDescent="0.25">
      <c r="A7" s="63" t="s">
        <v>6</v>
      </c>
      <c r="B7" s="64"/>
      <c r="C7" s="64"/>
      <c r="D7" s="64"/>
      <c r="E7" s="64"/>
      <c r="F7" s="64"/>
      <c r="G7" s="64"/>
      <c r="H7" s="64"/>
      <c r="I7" s="64"/>
      <c r="J7" s="65"/>
      <c r="K7" s="1"/>
    </row>
    <row r="8" spans="1:11" ht="17.25" customHeight="1" x14ac:dyDescent="0.25">
      <c r="A8" s="4" t="s">
        <v>7</v>
      </c>
      <c r="B8" s="70" t="s">
        <v>55</v>
      </c>
      <c r="C8" s="71"/>
      <c r="D8" s="71"/>
      <c r="E8" s="71"/>
      <c r="F8" s="71"/>
      <c r="G8" s="71"/>
      <c r="H8" s="71"/>
      <c r="I8" s="71"/>
      <c r="J8" s="72"/>
      <c r="K8" s="1"/>
    </row>
    <row r="9" spans="1:11" ht="17.25" customHeight="1" x14ac:dyDescent="0.25">
      <c r="A9" s="19" t="s">
        <v>36</v>
      </c>
      <c r="B9" s="70" t="s">
        <v>56</v>
      </c>
      <c r="C9" s="71"/>
      <c r="D9" s="71"/>
      <c r="E9" s="71"/>
      <c r="F9" s="71"/>
      <c r="G9" s="71"/>
      <c r="H9" s="71"/>
      <c r="I9" s="71"/>
      <c r="J9" s="72"/>
      <c r="K9" s="1"/>
    </row>
    <row r="10" spans="1:11" ht="17.25" customHeight="1" x14ac:dyDescent="0.25">
      <c r="A10" s="19" t="s">
        <v>37</v>
      </c>
      <c r="B10" s="70" t="s">
        <v>82</v>
      </c>
      <c r="C10" s="71"/>
      <c r="D10" s="71"/>
      <c r="E10" s="71"/>
      <c r="F10" s="71"/>
      <c r="G10" s="71"/>
      <c r="H10" s="71"/>
      <c r="I10" s="71"/>
      <c r="J10" s="72"/>
      <c r="K10" s="1"/>
    </row>
    <row r="11" spans="1:11" ht="23.25" customHeight="1" x14ac:dyDescent="0.25">
      <c r="A11" s="4" t="s">
        <v>8</v>
      </c>
      <c r="B11" s="66" t="s">
        <v>63</v>
      </c>
      <c r="C11" s="66"/>
      <c r="D11" s="66"/>
      <c r="E11" s="66"/>
      <c r="F11" s="66"/>
      <c r="G11" s="66"/>
      <c r="H11" s="66"/>
      <c r="I11" s="66"/>
      <c r="J11" s="67"/>
    </row>
    <row r="12" spans="1:11" ht="30.75" customHeight="1" x14ac:dyDescent="0.25">
      <c r="A12" s="4" t="s">
        <v>9</v>
      </c>
      <c r="B12" s="66" t="s">
        <v>64</v>
      </c>
      <c r="C12" s="66"/>
      <c r="D12" s="66"/>
      <c r="E12" s="66"/>
      <c r="F12" s="66"/>
      <c r="G12" s="66"/>
      <c r="H12" s="66"/>
      <c r="I12" s="66"/>
      <c r="J12" s="67"/>
    </row>
    <row r="13" spans="1:11" ht="15.75" x14ac:dyDescent="0.25">
      <c r="A13" s="57" t="s">
        <v>10</v>
      </c>
      <c r="B13" s="58"/>
      <c r="C13" s="58"/>
      <c r="D13" s="58"/>
      <c r="E13" s="58"/>
      <c r="F13" s="58"/>
      <c r="G13" s="58"/>
      <c r="H13" s="58"/>
      <c r="I13" s="58"/>
      <c r="J13" s="59"/>
    </row>
    <row r="14" spans="1:11" ht="27.75" customHeight="1" x14ac:dyDescent="0.25">
      <c r="A14" s="4" t="s">
        <v>11</v>
      </c>
      <c r="B14" s="20">
        <v>2</v>
      </c>
      <c r="C14" s="73" t="str">
        <f>IFERROR(VLOOKUP(B14,'[1]Validacion datos'!A2:B5,2,FALSE),"")</f>
        <v>DESARROLLO SOCIAL</v>
      </c>
      <c r="D14" s="73"/>
      <c r="E14" s="73"/>
      <c r="F14" s="73"/>
      <c r="G14" s="73"/>
      <c r="H14" s="73"/>
      <c r="I14" s="73"/>
      <c r="J14" s="73"/>
    </row>
    <row r="15" spans="1:11" ht="26.25" customHeight="1" x14ac:dyDescent="0.25">
      <c r="A15" s="4" t="s">
        <v>12</v>
      </c>
      <c r="B15" s="7">
        <v>2.2000000000000002</v>
      </c>
      <c r="C15" s="73" t="str">
        <f>IFERROR(VLOOKUP(B15,'[1]Validacion datos'!A8:B26,2,FALSE),"")</f>
        <v>Salud y seguridad social integral</v>
      </c>
      <c r="D15" s="73"/>
      <c r="E15" s="73"/>
      <c r="F15" s="73"/>
      <c r="G15" s="73"/>
      <c r="H15" s="73"/>
      <c r="I15" s="73"/>
      <c r="J15" s="73"/>
    </row>
    <row r="16" spans="1:11" ht="30.75" customHeight="1" x14ac:dyDescent="0.25">
      <c r="A16" s="4" t="s">
        <v>13</v>
      </c>
      <c r="B16" s="8" t="s">
        <v>57</v>
      </c>
      <c r="C16" s="98"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98"/>
      <c r="E16" s="98"/>
      <c r="F16" s="98"/>
      <c r="G16" s="98"/>
      <c r="H16" s="98"/>
      <c r="I16" s="98"/>
      <c r="J16" s="98"/>
    </row>
    <row r="17" spans="1:14" ht="15.75" x14ac:dyDescent="0.25">
      <c r="A17" s="57" t="s">
        <v>14</v>
      </c>
      <c r="B17" s="58"/>
      <c r="C17" s="58"/>
      <c r="D17" s="58"/>
      <c r="E17" s="58"/>
      <c r="F17" s="58"/>
      <c r="G17" s="58"/>
      <c r="H17" s="58"/>
      <c r="I17" s="58"/>
      <c r="J17" s="59"/>
    </row>
    <row r="18" spans="1:14" ht="18" customHeight="1" x14ac:dyDescent="0.25">
      <c r="A18" s="4" t="s">
        <v>15</v>
      </c>
      <c r="B18" s="66" t="s">
        <v>50</v>
      </c>
      <c r="C18" s="66"/>
      <c r="D18" s="66"/>
      <c r="E18" s="66"/>
      <c r="F18" s="66"/>
      <c r="G18" s="66"/>
      <c r="H18" s="66"/>
      <c r="I18" s="66"/>
      <c r="J18" s="67"/>
    </row>
    <row r="19" spans="1:14" ht="21" customHeight="1" x14ac:dyDescent="0.25">
      <c r="A19" s="9" t="s">
        <v>16</v>
      </c>
      <c r="B19" s="66" t="s">
        <v>51</v>
      </c>
      <c r="C19" s="66"/>
      <c r="D19" s="66"/>
      <c r="E19" s="66"/>
      <c r="F19" s="66"/>
      <c r="G19" s="66"/>
      <c r="H19" s="66"/>
      <c r="I19" s="66"/>
      <c r="J19" s="67"/>
    </row>
    <row r="20" spans="1:14" ht="17.25" customHeight="1" x14ac:dyDescent="0.25">
      <c r="A20" s="9" t="s">
        <v>17</v>
      </c>
      <c r="B20" s="66" t="s">
        <v>52</v>
      </c>
      <c r="C20" s="66"/>
      <c r="D20" s="66"/>
      <c r="E20" s="66"/>
      <c r="F20" s="66"/>
      <c r="G20" s="66"/>
      <c r="H20" s="66"/>
      <c r="I20" s="66"/>
      <c r="J20" s="67"/>
    </row>
    <row r="21" spans="1:14" ht="15.75" x14ac:dyDescent="0.25">
      <c r="A21" s="57" t="s">
        <v>18</v>
      </c>
      <c r="B21" s="58"/>
      <c r="C21" s="58"/>
      <c r="D21" s="58"/>
      <c r="E21" s="58"/>
      <c r="F21" s="58"/>
      <c r="G21" s="58"/>
      <c r="H21" s="58"/>
      <c r="I21" s="58"/>
      <c r="J21" s="59"/>
    </row>
    <row r="22" spans="1:14" ht="15.75" x14ac:dyDescent="0.25">
      <c r="A22" s="63" t="s">
        <v>19</v>
      </c>
      <c r="B22" s="64"/>
      <c r="C22" s="64"/>
      <c r="D22" s="64"/>
      <c r="E22" s="64"/>
      <c r="F22" s="64"/>
      <c r="G22" s="64"/>
      <c r="H22" s="64"/>
      <c r="I22" s="64"/>
      <c r="J22" s="65"/>
      <c r="K22" s="1"/>
    </row>
    <row r="23" spans="1:14" ht="15" customHeight="1" x14ac:dyDescent="0.25">
      <c r="A23" s="99" t="s">
        <v>20</v>
      </c>
      <c r="B23" s="52"/>
      <c r="C23" s="50" t="s">
        <v>21</v>
      </c>
      <c r="D23" s="51"/>
      <c r="E23" s="51"/>
      <c r="F23" s="51" t="s">
        <v>22</v>
      </c>
      <c r="G23" s="51"/>
      <c r="H23" s="52"/>
      <c r="I23" s="50" t="s">
        <v>23</v>
      </c>
      <c r="J23" s="100"/>
    </row>
    <row r="24" spans="1:14" x14ac:dyDescent="0.25">
      <c r="A24" s="94">
        <v>56200000</v>
      </c>
      <c r="B24" s="95"/>
      <c r="C24" s="91">
        <v>56200000</v>
      </c>
      <c r="D24" s="92"/>
      <c r="E24" s="93"/>
      <c r="F24" s="91">
        <v>22490249.489999998</v>
      </c>
      <c r="G24" s="92"/>
      <c r="H24" s="93"/>
      <c r="I24" s="96">
        <f>IF(F24&gt;0,F24/C24,0)</f>
        <v>0.40018237526690387</v>
      </c>
      <c r="J24" s="97"/>
    </row>
    <row r="25" spans="1:14" ht="15.75" x14ac:dyDescent="0.25">
      <c r="A25" s="63" t="s">
        <v>24</v>
      </c>
      <c r="B25" s="64"/>
      <c r="C25" s="64"/>
      <c r="D25" s="64"/>
      <c r="E25" s="64"/>
      <c r="F25" s="64"/>
      <c r="G25" s="64"/>
      <c r="H25" s="64"/>
      <c r="I25" s="64"/>
      <c r="J25" s="65"/>
      <c r="K25" s="1"/>
    </row>
    <row r="26" spans="1:14" x14ac:dyDescent="0.25">
      <c r="A26" s="5"/>
      <c r="B26"/>
      <c r="C26" s="54" t="s">
        <v>49</v>
      </c>
      <c r="D26" s="55"/>
      <c r="E26" s="54" t="s">
        <v>47</v>
      </c>
      <c r="F26" s="55"/>
      <c r="G26" s="54" t="s">
        <v>48</v>
      </c>
      <c r="H26" s="54"/>
      <c r="I26" s="54" t="s">
        <v>25</v>
      </c>
      <c r="J26" s="56"/>
    </row>
    <row r="27" spans="1:14" ht="38.25" x14ac:dyDescent="0.25">
      <c r="A27" s="10" t="s">
        <v>26</v>
      </c>
      <c r="B27" s="11" t="s">
        <v>27</v>
      </c>
      <c r="C27" s="11" t="s">
        <v>38</v>
      </c>
      <c r="D27" s="11" t="s">
        <v>39</v>
      </c>
      <c r="E27" s="11" t="s">
        <v>41</v>
      </c>
      <c r="F27" s="11" t="s">
        <v>42</v>
      </c>
      <c r="G27" s="11" t="s">
        <v>43</v>
      </c>
      <c r="H27" s="11" t="s">
        <v>44</v>
      </c>
      <c r="I27" s="11" t="s">
        <v>45</v>
      </c>
      <c r="J27" s="12" t="s">
        <v>46</v>
      </c>
      <c r="N27" s="48">
        <v>14050000</v>
      </c>
    </row>
    <row r="28" spans="1:14" ht="60.75" customHeight="1" x14ac:dyDescent="0.25">
      <c r="A28" s="23" t="s">
        <v>58</v>
      </c>
      <c r="B28" s="24" t="s">
        <v>60</v>
      </c>
      <c r="C28" s="27">
        <v>3755387</v>
      </c>
      <c r="D28" s="32">
        <f>A24</f>
        <v>56200000</v>
      </c>
      <c r="E28" s="27">
        <v>813457</v>
      </c>
      <c r="F28" s="32">
        <v>14050000</v>
      </c>
      <c r="G28" s="28">
        <v>902003</v>
      </c>
      <c r="H28" s="33">
        <v>22490249.489999998</v>
      </c>
      <c r="I28" s="13">
        <v>0.24</v>
      </c>
      <c r="J28" s="14">
        <v>0.4002</v>
      </c>
      <c r="M28" s="31"/>
      <c r="N28" s="33">
        <v>22490249.489999998</v>
      </c>
    </row>
    <row r="29" spans="1:14" ht="15.75" x14ac:dyDescent="0.25">
      <c r="A29" s="57" t="s">
        <v>28</v>
      </c>
      <c r="B29" s="58"/>
      <c r="C29" s="58"/>
      <c r="D29" s="58"/>
      <c r="E29" s="58"/>
      <c r="F29" s="58"/>
      <c r="G29" s="58"/>
      <c r="H29" s="58"/>
      <c r="I29" s="58"/>
      <c r="J29" s="59"/>
      <c r="N29">
        <f>N28/N27*100</f>
        <v>160.07295010676154</v>
      </c>
    </row>
    <row r="30" spans="1:14" ht="15.75" x14ac:dyDescent="0.25">
      <c r="A30" s="63" t="s">
        <v>29</v>
      </c>
      <c r="B30" s="64"/>
      <c r="C30" s="64"/>
      <c r="D30" s="64"/>
      <c r="E30" s="64"/>
      <c r="F30" s="64"/>
      <c r="G30" s="64"/>
      <c r="H30" s="64"/>
      <c r="I30" s="64"/>
      <c r="J30" s="65"/>
      <c r="K30" s="1"/>
    </row>
    <row r="31" spans="1:14" ht="24" customHeight="1" x14ac:dyDescent="0.25">
      <c r="A31" s="15" t="s">
        <v>30</v>
      </c>
      <c r="B31" s="66" t="s">
        <v>69</v>
      </c>
      <c r="C31" s="66"/>
      <c r="D31" s="66"/>
      <c r="E31" s="66"/>
      <c r="F31" s="66"/>
      <c r="G31" s="66"/>
      <c r="H31" s="66"/>
      <c r="I31" s="66"/>
      <c r="J31" s="67"/>
    </row>
    <row r="32" spans="1:14" ht="99.75" customHeight="1" x14ac:dyDescent="0.25">
      <c r="A32" s="15" t="s">
        <v>31</v>
      </c>
      <c r="B32" s="66" t="s">
        <v>62</v>
      </c>
      <c r="C32" s="66"/>
      <c r="D32" s="66"/>
      <c r="E32" s="66"/>
      <c r="F32" s="66"/>
      <c r="G32" s="66"/>
      <c r="H32" s="66"/>
      <c r="I32" s="66"/>
      <c r="J32" s="67"/>
    </row>
    <row r="33" spans="1:16" ht="97.5" customHeight="1" x14ac:dyDescent="0.25">
      <c r="A33" s="15" t="s">
        <v>32</v>
      </c>
      <c r="B33" s="66" t="s">
        <v>80</v>
      </c>
      <c r="C33" s="66"/>
      <c r="D33" s="66"/>
      <c r="E33" s="66"/>
      <c r="F33" s="66"/>
      <c r="G33" s="66"/>
      <c r="H33" s="66"/>
      <c r="I33" s="66"/>
      <c r="J33" s="67"/>
      <c r="P33" t="s">
        <v>78</v>
      </c>
    </row>
    <row r="34" spans="1:16" ht="114" customHeight="1" x14ac:dyDescent="0.25">
      <c r="A34" s="15" t="s">
        <v>33</v>
      </c>
      <c r="B34" s="68" t="s">
        <v>81</v>
      </c>
      <c r="C34" s="68"/>
      <c r="D34" s="68"/>
      <c r="E34" s="68"/>
      <c r="F34" s="68"/>
      <c r="G34" s="68"/>
      <c r="H34" s="68"/>
      <c r="I34" s="68"/>
      <c r="J34" s="69"/>
    </row>
    <row r="35" spans="1:16" ht="15.75" x14ac:dyDescent="0.25">
      <c r="A35" s="57" t="s">
        <v>34</v>
      </c>
      <c r="B35" s="58"/>
      <c r="C35" s="58"/>
      <c r="D35" s="58"/>
      <c r="E35" s="58"/>
      <c r="F35" s="58"/>
      <c r="G35" s="58"/>
      <c r="H35" s="58"/>
      <c r="I35" s="58"/>
      <c r="J35" s="59"/>
    </row>
    <row r="36" spans="1:16" ht="15.75" x14ac:dyDescent="0.25">
      <c r="A36" s="60" t="s">
        <v>35</v>
      </c>
      <c r="B36" s="61"/>
      <c r="C36" s="61"/>
      <c r="D36" s="61"/>
      <c r="E36" s="61"/>
      <c r="F36" s="61"/>
      <c r="G36" s="61"/>
      <c r="H36" s="61"/>
      <c r="I36" s="61"/>
      <c r="J36" s="62"/>
      <c r="K36" s="1"/>
    </row>
    <row r="37" spans="1:16" ht="27.75" customHeight="1" x14ac:dyDescent="0.25">
      <c r="A37" s="49" t="s">
        <v>68</v>
      </c>
      <c r="B37" s="49"/>
      <c r="C37" s="49"/>
      <c r="D37" s="49"/>
      <c r="E37" s="49"/>
      <c r="F37" s="49"/>
      <c r="G37" s="49"/>
      <c r="H37" s="49"/>
      <c r="I37" s="49"/>
      <c r="J37" s="49"/>
    </row>
    <row r="38" spans="1:16" ht="27.75" customHeight="1" x14ac:dyDescent="0.25">
      <c r="A38" s="49" t="s">
        <v>74</v>
      </c>
      <c r="B38" s="49"/>
      <c r="C38" s="49"/>
      <c r="D38" s="49"/>
      <c r="E38" s="49"/>
      <c r="F38" s="49"/>
      <c r="G38" s="49"/>
      <c r="H38" s="49"/>
      <c r="I38" s="49"/>
      <c r="J38" s="49"/>
    </row>
    <row r="39" spans="1:16" ht="19.5" customHeight="1" x14ac:dyDescent="0.25">
      <c r="A39" s="49" t="s">
        <v>75</v>
      </c>
      <c r="B39" s="49"/>
      <c r="C39" s="49"/>
      <c r="D39" s="49"/>
      <c r="E39" s="49"/>
      <c r="F39" s="49"/>
      <c r="G39" s="49"/>
      <c r="H39" s="49"/>
      <c r="I39" s="49"/>
      <c r="J39" s="49"/>
    </row>
    <row r="40" spans="1:16" ht="30.75" customHeight="1" x14ac:dyDescent="0.25">
      <c r="A40" s="90" t="s">
        <v>40</v>
      </c>
      <c r="B40" s="90"/>
      <c r="C40" s="90"/>
      <c r="D40" s="90"/>
      <c r="E40" s="90"/>
      <c r="F40" s="90"/>
      <c r="G40" s="90"/>
      <c r="H40" s="90"/>
      <c r="I40" s="90"/>
      <c r="J40" s="90"/>
    </row>
    <row r="41" spans="1:16" x14ac:dyDescent="0.25">
      <c r="A41" s="53" t="s">
        <v>71</v>
      </c>
      <c r="B41" s="53"/>
      <c r="C41" s="53"/>
      <c r="D41" s="53"/>
      <c r="E41" s="53"/>
      <c r="F41" s="53"/>
      <c r="G41" s="53"/>
      <c r="H41" s="53"/>
      <c r="I41" s="53"/>
      <c r="J41" s="53"/>
    </row>
  </sheetData>
  <mergeCells count="50">
    <mergeCell ref="A40:J40"/>
    <mergeCell ref="F24:H24"/>
    <mergeCell ref="C24:E24"/>
    <mergeCell ref="C15:J15"/>
    <mergeCell ref="A24:B24"/>
    <mergeCell ref="I24:J24"/>
    <mergeCell ref="A25:J25"/>
    <mergeCell ref="C16:J16"/>
    <mergeCell ref="A17:J17"/>
    <mergeCell ref="B18:J18"/>
    <mergeCell ref="B19:J19"/>
    <mergeCell ref="B20:J20"/>
    <mergeCell ref="A21:J21"/>
    <mergeCell ref="A22:J22"/>
    <mergeCell ref="A23:B23"/>
    <mergeCell ref="I23:J23"/>
    <mergeCell ref="A5:J5"/>
    <mergeCell ref="A6:J6"/>
    <mergeCell ref="A7:J7"/>
    <mergeCell ref="B1:J1"/>
    <mergeCell ref="B2:C2"/>
    <mergeCell ref="D2:H2"/>
    <mergeCell ref="B3:C3"/>
    <mergeCell ref="D3:H3"/>
    <mergeCell ref="A4:J4"/>
    <mergeCell ref="B33:J33"/>
    <mergeCell ref="B34:J34"/>
    <mergeCell ref="B8:J8"/>
    <mergeCell ref="B11:J11"/>
    <mergeCell ref="B12:J12"/>
    <mergeCell ref="A13:J13"/>
    <mergeCell ref="C14:J14"/>
    <mergeCell ref="B9:J9"/>
    <mergeCell ref="B10:J10"/>
    <mergeCell ref="A38:J38"/>
    <mergeCell ref="A39:J39"/>
    <mergeCell ref="C23:E23"/>
    <mergeCell ref="F23:H23"/>
    <mergeCell ref="A41:J41"/>
    <mergeCell ref="C26:D26"/>
    <mergeCell ref="G26:H26"/>
    <mergeCell ref="I26:J26"/>
    <mergeCell ref="E26:F26"/>
    <mergeCell ref="A35:J35"/>
    <mergeCell ref="A36:J36"/>
    <mergeCell ref="A37:J37"/>
    <mergeCell ref="A29:J29"/>
    <mergeCell ref="A30:J30"/>
    <mergeCell ref="B31:J31"/>
    <mergeCell ref="B32:J32"/>
  </mergeCells>
  <phoneticPr fontId="23" type="noConversion"/>
  <dataValidations xWindow="803" yWindow="719" count="15">
    <dataValidation allowBlank="1" showInputMessage="1" showErrorMessage="1" prompt="Monto ejecutado en el trimestre" sqref="H27:H28 N28" xr:uid="{90E46E24-8E3F-4224-9F5D-F387CD76556E}"/>
    <dataValidation allowBlank="1" showInputMessage="1" showErrorMessage="1" prompt="Meta alcanzada en el trimestre" sqref="G27:G28" xr:uid="{078E0B3D-C3D5-4323-9A6F-7DD5AA0A91C9}"/>
    <dataValidation allowBlank="1" showInputMessage="1" showErrorMessage="1" prompt="Monto presupuestado para el producto" sqref="F27 D27:D28" xr:uid="{247AEBBA-5BB4-404D-982B-514E41C68A75}"/>
    <dataValidation allowBlank="1" showInputMessage="1" showErrorMessage="1" prompt="Meta anual del indicador" sqref="E27 C27:C28" xr:uid="{F1CB8B99-164D-4F51-9E69-AECE57493A93}"/>
    <dataValidation allowBlank="1" showInputMessage="1" showErrorMessage="1" prompt="Nombre del indicador" sqref="B27:B28" xr:uid="{3FF3C7F1-052B-4689-97E1-0EEC782A6AE3}"/>
    <dataValidation allowBlank="1" showInputMessage="1" showErrorMessage="1" prompt="Nombre de cada producto" sqref="A27:A28"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4:C24 F24" xr:uid="{2C90DB71-EB15-47FB-969B-D3C6779E55E0}"/>
    <dataValidation allowBlank="1" showInputMessage="1" showErrorMessage="1" prompt="Oportunidades de mejora identificadas" sqref="B37:J37 A37:A39" xr:uid="{0BBE17B4-9DAA-4B5E-8145-03191AE0A62B}"/>
    <dataValidation allowBlank="1" showInputMessage="1" showErrorMessage="1" prompt="De existir desvío, explicar razones." sqref="B34:J34" xr:uid="{5BEE8297-AC31-4F75-930C-DCC89EC23752}"/>
    <dataValidation allowBlank="1" showInputMessage="1" showErrorMessage="1" prompt="1. Describir lo plasmado en el presupuesto_x000a_2. Describir lo alcanzado en términos financieros y de producción " sqref="B33:J33" xr:uid="{F772FA10-8E9B-4946-98D0-96707E060CB3}"/>
    <dataValidation allowBlank="1" showInputMessage="1" showErrorMessage="1" prompt="Nombre del producto" sqref="B31:J32" xr:uid="{4CC0B5C4-2252-4621-8563-D18C488CF444}"/>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0866141732283472" right="0.70866141732283472" top="0.36" bottom="0.28000000000000003" header="0.31496062992125984" footer="0.31496062992125984"/>
  <pageSetup scale="9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E00E-0B9E-415A-821E-0AAEE3A062FA}">
  <dimension ref="A1:N41"/>
  <sheetViews>
    <sheetView topLeftCell="A25" zoomScale="140" zoomScaleNormal="140" zoomScaleSheetLayoutView="90" workbookViewId="0">
      <selection activeCell="B34" sqref="B34:J34"/>
    </sheetView>
  </sheetViews>
  <sheetFormatPr baseColWidth="10" defaultColWidth="11.42578125" defaultRowHeight="15" x14ac:dyDescent="0.25"/>
  <cols>
    <col min="1" max="1" width="21.7109375" style="6" customWidth="1"/>
    <col min="2" max="2" width="9.85546875" style="6" customWidth="1"/>
    <col min="3" max="3" width="12" style="6" customWidth="1"/>
    <col min="4" max="4" width="12.28515625" style="6" customWidth="1"/>
    <col min="5" max="5" width="11" style="6" customWidth="1"/>
    <col min="6" max="6" width="15.7109375" style="6" customWidth="1"/>
    <col min="7" max="7" width="11.7109375" style="6" customWidth="1"/>
    <col min="8" max="8" width="12.42578125" style="6" customWidth="1"/>
    <col min="9" max="9" width="8.5703125" style="6" customWidth="1"/>
    <col min="10" max="10" width="9.85546875" style="6" customWidth="1"/>
    <col min="11" max="11" width="11.42578125" style="6"/>
  </cols>
  <sheetData>
    <row r="1" spans="1:11" ht="21.75" thickBot="1" x14ac:dyDescent="0.3">
      <c r="A1" s="16"/>
      <c r="B1" s="77" t="s">
        <v>84</v>
      </c>
      <c r="C1" s="78"/>
      <c r="D1" s="78"/>
      <c r="E1" s="78"/>
      <c r="F1" s="78"/>
      <c r="G1" s="78"/>
      <c r="H1" s="78"/>
      <c r="I1" s="78"/>
      <c r="J1" s="79"/>
      <c r="K1" s="1"/>
    </row>
    <row r="2" spans="1:11" ht="24.75" thickBot="1" x14ac:dyDescent="0.3">
      <c r="A2" s="17"/>
      <c r="B2" s="80" t="s">
        <v>0</v>
      </c>
      <c r="C2" s="81"/>
      <c r="D2" s="80" t="s">
        <v>1</v>
      </c>
      <c r="E2" s="81"/>
      <c r="F2" s="81"/>
      <c r="G2" s="81"/>
      <c r="H2" s="82"/>
      <c r="I2" s="2" t="s">
        <v>2</v>
      </c>
      <c r="J2" s="3" t="s">
        <v>3</v>
      </c>
      <c r="K2" s="1"/>
    </row>
    <row r="3" spans="1:11" ht="21.75" thickBot="1" x14ac:dyDescent="0.3">
      <c r="A3" s="18"/>
      <c r="B3" s="83" t="s">
        <v>4</v>
      </c>
      <c r="C3" s="84"/>
      <c r="D3" s="83"/>
      <c r="E3" s="84"/>
      <c r="F3" s="84"/>
      <c r="G3" s="84"/>
      <c r="H3" s="85"/>
      <c r="I3" s="47">
        <v>43552</v>
      </c>
      <c r="J3" s="22">
        <v>0</v>
      </c>
      <c r="K3" s="1"/>
    </row>
    <row r="4" spans="1:11" ht="6.75" customHeight="1" x14ac:dyDescent="0.25">
      <c r="A4" s="86"/>
      <c r="B4" s="87"/>
      <c r="C4" s="87"/>
      <c r="D4" s="88"/>
      <c r="E4" s="88"/>
      <c r="F4" s="88"/>
      <c r="G4" s="88"/>
      <c r="H4" s="88"/>
      <c r="I4" s="87"/>
      <c r="J4" s="89"/>
      <c r="K4" s="1"/>
    </row>
    <row r="5" spans="1:11" ht="3" hidden="1" customHeight="1" x14ac:dyDescent="0.25">
      <c r="A5" s="74"/>
      <c r="B5" s="75"/>
      <c r="C5" s="75"/>
      <c r="D5" s="75"/>
      <c r="E5" s="75"/>
      <c r="F5" s="75"/>
      <c r="G5" s="75"/>
      <c r="H5" s="75"/>
      <c r="I5" s="75"/>
      <c r="J5" s="76"/>
      <c r="K5" s="1"/>
    </row>
    <row r="6" spans="1:11" ht="14.25" customHeight="1" x14ac:dyDescent="0.25">
      <c r="A6" s="57" t="s">
        <v>5</v>
      </c>
      <c r="B6" s="58"/>
      <c r="C6" s="58"/>
      <c r="D6" s="58"/>
      <c r="E6" s="58"/>
      <c r="F6" s="58"/>
      <c r="G6" s="58"/>
      <c r="H6" s="58"/>
      <c r="I6" s="58"/>
      <c r="J6" s="59"/>
      <c r="K6" s="1"/>
    </row>
    <row r="7" spans="1:11" ht="14.25" customHeight="1" x14ac:dyDescent="0.25">
      <c r="A7" s="63" t="s">
        <v>6</v>
      </c>
      <c r="B7" s="64"/>
      <c r="C7" s="64"/>
      <c r="D7" s="64"/>
      <c r="E7" s="64"/>
      <c r="F7" s="64"/>
      <c r="G7" s="64"/>
      <c r="H7" s="64"/>
      <c r="I7" s="64"/>
      <c r="J7" s="65"/>
      <c r="K7" s="1"/>
    </row>
    <row r="8" spans="1:11" ht="18.75" customHeight="1" x14ac:dyDescent="0.25">
      <c r="A8" s="25" t="s">
        <v>7</v>
      </c>
      <c r="B8" s="135" t="s">
        <v>55</v>
      </c>
      <c r="C8" s="135"/>
      <c r="D8" s="135"/>
      <c r="E8" s="135"/>
      <c r="F8" s="135"/>
      <c r="G8" s="135"/>
      <c r="H8" s="135"/>
      <c r="I8" s="135"/>
      <c r="J8" s="135"/>
      <c r="K8" s="1"/>
    </row>
    <row r="9" spans="1:11" ht="18.75" customHeight="1" x14ac:dyDescent="0.25">
      <c r="A9" s="26" t="s">
        <v>36</v>
      </c>
      <c r="B9" s="135" t="s">
        <v>56</v>
      </c>
      <c r="C9" s="135"/>
      <c r="D9" s="135"/>
      <c r="E9" s="135"/>
      <c r="F9" s="135"/>
      <c r="G9" s="135"/>
      <c r="H9" s="135"/>
      <c r="I9" s="135"/>
      <c r="J9" s="135"/>
      <c r="K9" s="1"/>
    </row>
    <row r="10" spans="1:11" ht="18.75" customHeight="1" x14ac:dyDescent="0.25">
      <c r="A10" s="26" t="s">
        <v>37</v>
      </c>
      <c r="B10" s="135" t="s">
        <v>82</v>
      </c>
      <c r="C10" s="135"/>
      <c r="D10" s="135"/>
      <c r="E10" s="135"/>
      <c r="F10" s="135"/>
      <c r="G10" s="135"/>
      <c r="H10" s="135"/>
      <c r="I10" s="135"/>
      <c r="J10" s="135"/>
      <c r="K10" s="1"/>
    </row>
    <row r="11" spans="1:11" ht="19.5" customHeight="1" x14ac:dyDescent="0.25">
      <c r="A11" s="34" t="s">
        <v>8</v>
      </c>
      <c r="B11" s="116" t="s">
        <v>63</v>
      </c>
      <c r="C11" s="116"/>
      <c r="D11" s="116"/>
      <c r="E11" s="116"/>
      <c r="F11" s="116"/>
      <c r="G11" s="116"/>
      <c r="H11" s="116"/>
      <c r="I11" s="116"/>
      <c r="J11" s="116"/>
    </row>
    <row r="12" spans="1:11" ht="27.75" customHeight="1" x14ac:dyDescent="0.25">
      <c r="A12" s="34" t="s">
        <v>9</v>
      </c>
      <c r="B12" s="116" t="s">
        <v>64</v>
      </c>
      <c r="C12" s="116"/>
      <c r="D12" s="116"/>
      <c r="E12" s="116"/>
      <c r="F12" s="116"/>
      <c r="G12" s="116"/>
      <c r="H12" s="116"/>
      <c r="I12" s="116"/>
      <c r="J12" s="116"/>
    </row>
    <row r="13" spans="1:11" x14ac:dyDescent="0.25">
      <c r="A13" s="113" t="s">
        <v>10</v>
      </c>
      <c r="B13" s="114"/>
      <c r="C13" s="114"/>
      <c r="D13" s="114"/>
      <c r="E13" s="114"/>
      <c r="F13" s="114"/>
      <c r="G13" s="114"/>
      <c r="H13" s="114"/>
      <c r="I13" s="114"/>
      <c r="J13" s="115"/>
    </row>
    <row r="14" spans="1:11" ht="21.75" customHeight="1" x14ac:dyDescent="0.25">
      <c r="A14" s="35" t="s">
        <v>11</v>
      </c>
      <c r="B14" s="20">
        <v>2</v>
      </c>
      <c r="C14" s="73" t="str">
        <f>IFERROR(VLOOKUP(B14,'[1]Validacion datos'!A2:B5,2,FALSE),"")</f>
        <v>DESARROLLO SOCIAL</v>
      </c>
      <c r="D14" s="73"/>
      <c r="E14" s="73"/>
      <c r="F14" s="73"/>
      <c r="G14" s="73"/>
      <c r="H14" s="73"/>
      <c r="I14" s="73"/>
      <c r="J14" s="73"/>
    </row>
    <row r="15" spans="1:11" ht="17.25" customHeight="1" x14ac:dyDescent="0.25">
      <c r="A15" s="35" t="s">
        <v>12</v>
      </c>
      <c r="B15" s="7">
        <v>2.2000000000000002</v>
      </c>
      <c r="C15" s="73" t="str">
        <f>IFERROR(VLOOKUP(B15,'[1]Validacion datos'!A8:B26,2,FALSE),"")</f>
        <v>Salud y seguridad social integral</v>
      </c>
      <c r="D15" s="73"/>
      <c r="E15" s="73"/>
      <c r="F15" s="73"/>
      <c r="G15" s="73"/>
      <c r="H15" s="73"/>
      <c r="I15" s="73"/>
      <c r="J15" s="73"/>
    </row>
    <row r="16" spans="1:11" ht="37.5" customHeight="1" x14ac:dyDescent="0.25">
      <c r="A16" s="35" t="s">
        <v>13</v>
      </c>
      <c r="B16" s="8" t="s">
        <v>57</v>
      </c>
      <c r="C16" s="73"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73"/>
      <c r="E16" s="73"/>
      <c r="F16" s="73"/>
      <c r="G16" s="73"/>
      <c r="H16" s="73"/>
      <c r="I16" s="73"/>
      <c r="J16" s="73"/>
    </row>
    <row r="17" spans="1:14" x14ac:dyDescent="0.25">
      <c r="A17" s="113" t="s">
        <v>14</v>
      </c>
      <c r="B17" s="114"/>
      <c r="C17" s="114"/>
      <c r="D17" s="114"/>
      <c r="E17" s="114"/>
      <c r="F17" s="114"/>
      <c r="G17" s="114"/>
      <c r="H17" s="114"/>
      <c r="I17" s="114"/>
      <c r="J17" s="115"/>
    </row>
    <row r="18" spans="1:14" ht="21.75" customHeight="1" x14ac:dyDescent="0.25">
      <c r="A18" s="35" t="s">
        <v>15</v>
      </c>
      <c r="B18" s="109" t="s">
        <v>54</v>
      </c>
      <c r="C18" s="109"/>
      <c r="D18" s="109"/>
      <c r="E18" s="109"/>
      <c r="F18" s="109"/>
      <c r="G18" s="109"/>
      <c r="H18" s="109"/>
      <c r="I18" s="109"/>
      <c r="J18" s="110"/>
    </row>
    <row r="19" spans="1:14" ht="14.25" customHeight="1" x14ac:dyDescent="0.25">
      <c r="A19" s="36" t="s">
        <v>16</v>
      </c>
      <c r="B19" s="109" t="s">
        <v>53</v>
      </c>
      <c r="C19" s="109"/>
      <c r="D19" s="109"/>
      <c r="E19" s="109"/>
      <c r="F19" s="109"/>
      <c r="G19" s="109"/>
      <c r="H19" s="109"/>
      <c r="I19" s="109"/>
      <c r="J19" s="110"/>
    </row>
    <row r="20" spans="1:14" ht="18.75" customHeight="1" x14ac:dyDescent="0.25">
      <c r="A20" s="36" t="s">
        <v>72</v>
      </c>
      <c r="B20" s="109" t="s">
        <v>52</v>
      </c>
      <c r="C20" s="109"/>
      <c r="D20" s="109"/>
      <c r="E20" s="109"/>
      <c r="F20" s="109"/>
      <c r="G20" s="109"/>
      <c r="H20" s="109"/>
      <c r="I20" s="109"/>
      <c r="J20" s="110"/>
    </row>
    <row r="21" spans="1:14" x14ac:dyDescent="0.25">
      <c r="A21" s="113" t="s">
        <v>18</v>
      </c>
      <c r="B21" s="114"/>
      <c r="C21" s="114"/>
      <c r="D21" s="114"/>
      <c r="E21" s="114"/>
      <c r="F21" s="114"/>
      <c r="G21" s="114"/>
      <c r="H21" s="114"/>
      <c r="I21" s="114"/>
      <c r="J21" s="115"/>
    </row>
    <row r="22" spans="1:14" x14ac:dyDescent="0.25">
      <c r="A22" s="106" t="s">
        <v>19</v>
      </c>
      <c r="B22" s="107"/>
      <c r="C22" s="107"/>
      <c r="D22" s="107"/>
      <c r="E22" s="107"/>
      <c r="F22" s="107"/>
      <c r="G22" s="107"/>
      <c r="H22" s="107"/>
      <c r="I22" s="107"/>
      <c r="J22" s="108"/>
      <c r="K22" s="1"/>
    </row>
    <row r="23" spans="1:14" ht="24.75" customHeight="1" x14ac:dyDescent="0.25">
      <c r="A23" s="117" t="s">
        <v>20</v>
      </c>
      <c r="B23" s="118"/>
      <c r="C23" s="119" t="s">
        <v>21</v>
      </c>
      <c r="D23" s="120"/>
      <c r="E23" s="120"/>
      <c r="F23" s="120" t="s">
        <v>22</v>
      </c>
      <c r="G23" s="120"/>
      <c r="H23" s="118"/>
      <c r="I23" s="119" t="s">
        <v>23</v>
      </c>
      <c r="J23" s="121"/>
    </row>
    <row r="24" spans="1:14" x14ac:dyDescent="0.25">
      <c r="A24" s="122">
        <v>94367657</v>
      </c>
      <c r="B24" s="123"/>
      <c r="C24" s="124">
        <v>94367656.780000001</v>
      </c>
      <c r="D24" s="125"/>
      <c r="E24" s="126"/>
      <c r="F24" s="124">
        <v>331765.73</v>
      </c>
      <c r="G24" s="125"/>
      <c r="H24" s="126"/>
      <c r="I24" s="127">
        <f>IF(F24&gt;0,F24/C24,0)</f>
        <v>3.515672014336944E-3</v>
      </c>
      <c r="J24" s="128"/>
    </row>
    <row r="25" spans="1:14" x14ac:dyDescent="0.25">
      <c r="A25" s="129" t="s">
        <v>24</v>
      </c>
      <c r="B25" s="130"/>
      <c r="C25" s="130"/>
      <c r="D25" s="130"/>
      <c r="E25" s="130"/>
      <c r="F25" s="130"/>
      <c r="G25" s="130"/>
      <c r="H25" s="130"/>
      <c r="I25" s="130"/>
      <c r="J25" s="131"/>
      <c r="K25" s="1"/>
    </row>
    <row r="26" spans="1:14" ht="18.75" customHeight="1" x14ac:dyDescent="0.25">
      <c r="A26" s="37"/>
      <c r="B26" s="38"/>
      <c r="C26" s="132" t="s">
        <v>49</v>
      </c>
      <c r="D26" s="133"/>
      <c r="E26" s="132" t="s">
        <v>47</v>
      </c>
      <c r="F26" s="133"/>
      <c r="G26" s="101" t="s">
        <v>48</v>
      </c>
      <c r="H26" s="134"/>
      <c r="I26" s="101" t="s">
        <v>25</v>
      </c>
      <c r="J26" s="102"/>
    </row>
    <row r="27" spans="1:14" ht="38.25" x14ac:dyDescent="0.25">
      <c r="A27" s="10" t="s">
        <v>26</v>
      </c>
      <c r="B27" s="11" t="s">
        <v>27</v>
      </c>
      <c r="C27" s="11" t="s">
        <v>38</v>
      </c>
      <c r="D27" s="11" t="s">
        <v>39</v>
      </c>
      <c r="E27" s="11" t="s">
        <v>41</v>
      </c>
      <c r="F27" s="11" t="s">
        <v>42</v>
      </c>
      <c r="G27" s="11" t="s">
        <v>43</v>
      </c>
      <c r="H27" s="11" t="s">
        <v>44</v>
      </c>
      <c r="I27" s="11" t="s">
        <v>45</v>
      </c>
      <c r="J27" s="12" t="s">
        <v>46</v>
      </c>
    </row>
    <row r="28" spans="1:14" ht="63.75" x14ac:dyDescent="0.25">
      <c r="A28" s="39" t="s">
        <v>59</v>
      </c>
      <c r="B28" s="40" t="s">
        <v>60</v>
      </c>
      <c r="C28" s="41">
        <v>9432470</v>
      </c>
      <c r="D28" s="42">
        <v>94367657</v>
      </c>
      <c r="E28" s="41">
        <v>2301582</v>
      </c>
      <c r="F28" s="42" t="s">
        <v>76</v>
      </c>
      <c r="G28" s="43">
        <v>3967972</v>
      </c>
      <c r="H28" s="42">
        <v>331765.73</v>
      </c>
      <c r="I28" s="44">
        <f>Tabla13[[#This Row],[Física 
(E)]]/Tabla13[[#This Row],[Física
(A)]]</f>
        <v>0.42067157382954834</v>
      </c>
      <c r="J28" s="45">
        <f>Tabla13[[#This Row],[Financiera 
 (F)]]/Tabla13[[#This Row],[Financiera
(B)]]</f>
        <v>3.5156720061408327E-3</v>
      </c>
      <c r="M28" s="31"/>
      <c r="N28" s="30"/>
    </row>
    <row r="29" spans="1:14" x14ac:dyDescent="0.25">
      <c r="A29" s="113" t="s">
        <v>28</v>
      </c>
      <c r="B29" s="114"/>
      <c r="C29" s="114"/>
      <c r="D29" s="114"/>
      <c r="E29" s="114"/>
      <c r="F29" s="114"/>
      <c r="G29" s="114"/>
      <c r="H29" s="114"/>
      <c r="I29" s="114"/>
      <c r="J29" s="115"/>
    </row>
    <row r="30" spans="1:14" x14ac:dyDescent="0.25">
      <c r="A30" s="106" t="s">
        <v>29</v>
      </c>
      <c r="B30" s="107"/>
      <c r="C30" s="107"/>
      <c r="D30" s="107"/>
      <c r="E30" s="107"/>
      <c r="F30" s="107"/>
      <c r="G30" s="107"/>
      <c r="H30" s="107"/>
      <c r="I30" s="107"/>
      <c r="J30" s="108"/>
      <c r="K30" s="1"/>
    </row>
    <row r="31" spans="1:14" ht="23.25" customHeight="1" x14ac:dyDescent="0.25">
      <c r="A31" s="46" t="s">
        <v>30</v>
      </c>
      <c r="B31" s="109" t="s">
        <v>70</v>
      </c>
      <c r="C31" s="109"/>
      <c r="D31" s="109"/>
      <c r="E31" s="109"/>
      <c r="F31" s="109"/>
      <c r="G31" s="109"/>
      <c r="H31" s="109"/>
      <c r="I31" s="109"/>
      <c r="J31" s="110"/>
      <c r="N31" s="30"/>
    </row>
    <row r="32" spans="1:14" ht="40.5" customHeight="1" x14ac:dyDescent="0.25">
      <c r="A32" s="46" t="s">
        <v>31</v>
      </c>
      <c r="B32" s="111" t="s">
        <v>61</v>
      </c>
      <c r="C32" s="111"/>
      <c r="D32" s="111"/>
      <c r="E32" s="111"/>
      <c r="F32" s="111"/>
      <c r="G32" s="111"/>
      <c r="H32" s="111"/>
      <c r="I32" s="111"/>
      <c r="J32" s="112"/>
    </row>
    <row r="33" spans="1:12" ht="81" customHeight="1" x14ac:dyDescent="0.25">
      <c r="A33" s="46" t="s">
        <v>32</v>
      </c>
      <c r="B33" s="111" t="s">
        <v>83</v>
      </c>
      <c r="C33" s="111"/>
      <c r="D33" s="111"/>
      <c r="E33" s="111"/>
      <c r="F33" s="111"/>
      <c r="G33" s="111"/>
      <c r="H33" s="111"/>
      <c r="I33" s="111"/>
      <c r="J33" s="112"/>
    </row>
    <row r="34" spans="1:12" ht="84" customHeight="1" x14ac:dyDescent="0.25">
      <c r="A34" s="46" t="s">
        <v>33</v>
      </c>
      <c r="B34" s="111" t="s">
        <v>77</v>
      </c>
      <c r="C34" s="111"/>
      <c r="D34" s="111"/>
      <c r="E34" s="111"/>
      <c r="F34" s="111"/>
      <c r="G34" s="111"/>
      <c r="H34" s="111"/>
      <c r="I34" s="111"/>
      <c r="J34" s="112"/>
    </row>
    <row r="35" spans="1:12" x14ac:dyDescent="0.25">
      <c r="A35" s="113" t="s">
        <v>73</v>
      </c>
      <c r="B35" s="114"/>
      <c r="C35" s="114"/>
      <c r="D35" s="114"/>
      <c r="E35" s="114"/>
      <c r="F35" s="114"/>
      <c r="G35" s="114"/>
      <c r="H35" s="114"/>
      <c r="I35" s="114"/>
      <c r="J35" s="115"/>
    </row>
    <row r="36" spans="1:12" x14ac:dyDescent="0.25">
      <c r="A36" s="103" t="s">
        <v>35</v>
      </c>
      <c r="B36" s="104"/>
      <c r="C36" s="104"/>
      <c r="D36" s="104"/>
      <c r="E36" s="104"/>
      <c r="F36" s="104"/>
      <c r="G36" s="104"/>
      <c r="H36" s="104"/>
      <c r="I36" s="104"/>
      <c r="J36" s="105"/>
      <c r="K36" s="1"/>
    </row>
    <row r="37" spans="1:12" ht="32.25" customHeight="1" x14ac:dyDescent="0.25">
      <c r="A37" s="116" t="s">
        <v>65</v>
      </c>
      <c r="B37" s="116"/>
      <c r="C37" s="116"/>
      <c r="D37" s="116"/>
      <c r="E37" s="116"/>
      <c r="F37" s="116"/>
      <c r="G37" s="116"/>
      <c r="H37" s="116"/>
      <c r="I37" s="116"/>
      <c r="J37" s="116"/>
    </row>
    <row r="38" spans="1:12" ht="36" customHeight="1" x14ac:dyDescent="0.25">
      <c r="A38" s="116" t="s">
        <v>66</v>
      </c>
      <c r="B38" s="116"/>
      <c r="C38" s="116"/>
      <c r="D38" s="116"/>
      <c r="E38" s="116"/>
      <c r="F38" s="116"/>
      <c r="G38" s="116"/>
      <c r="H38" s="116"/>
      <c r="I38" s="116"/>
      <c r="J38" s="116"/>
    </row>
    <row r="39" spans="1:12" ht="27.75" customHeight="1" x14ac:dyDescent="0.25">
      <c r="A39" s="116" t="s">
        <v>67</v>
      </c>
      <c r="B39" s="116"/>
      <c r="C39" s="116"/>
      <c r="D39" s="116"/>
      <c r="E39" s="116"/>
      <c r="F39" s="116"/>
      <c r="G39" s="116"/>
      <c r="H39" s="116"/>
      <c r="I39" s="116"/>
      <c r="J39" s="116"/>
    </row>
    <row r="40" spans="1:12" ht="27.75" customHeight="1" x14ac:dyDescent="0.25">
      <c r="A40" s="90" t="s">
        <v>40</v>
      </c>
      <c r="B40" s="90"/>
      <c r="C40" s="90"/>
      <c r="D40" s="90"/>
      <c r="E40" s="90"/>
      <c r="F40" s="90"/>
      <c r="G40" s="90"/>
      <c r="H40" s="90"/>
      <c r="I40" s="90"/>
      <c r="J40" s="90"/>
      <c r="L40" s="29"/>
    </row>
    <row r="41" spans="1:12" x14ac:dyDescent="0.25">
      <c r="A41" s="53" t="s">
        <v>71</v>
      </c>
      <c r="B41" s="53"/>
      <c r="C41" s="53"/>
      <c r="D41" s="53"/>
      <c r="E41" s="53"/>
      <c r="F41" s="53"/>
      <c r="G41" s="53"/>
      <c r="H41" s="53"/>
      <c r="I41" s="53"/>
      <c r="J41" s="53"/>
    </row>
  </sheetData>
  <mergeCells count="50">
    <mergeCell ref="A21:J21"/>
    <mergeCell ref="B10:J10"/>
    <mergeCell ref="B1:J1"/>
    <mergeCell ref="B2:C2"/>
    <mergeCell ref="D2:H2"/>
    <mergeCell ref="B3:C3"/>
    <mergeCell ref="D3:H3"/>
    <mergeCell ref="A4:J4"/>
    <mergeCell ref="A5:J5"/>
    <mergeCell ref="A6:J6"/>
    <mergeCell ref="A7:J7"/>
    <mergeCell ref="B8:J8"/>
    <mergeCell ref="B9:J9"/>
    <mergeCell ref="B11:J11"/>
    <mergeCell ref="B12:J12"/>
    <mergeCell ref="A13:J13"/>
    <mergeCell ref="C14:J14"/>
    <mergeCell ref="C15:J15"/>
    <mergeCell ref="C16:J16"/>
    <mergeCell ref="A17:J17"/>
    <mergeCell ref="B18:J18"/>
    <mergeCell ref="B19:J19"/>
    <mergeCell ref="B20:J20"/>
    <mergeCell ref="A29:J29"/>
    <mergeCell ref="A22:J22"/>
    <mergeCell ref="A23:B23"/>
    <mergeCell ref="C23:E23"/>
    <mergeCell ref="F23:H23"/>
    <mergeCell ref="I23:J23"/>
    <mergeCell ref="A24:B24"/>
    <mergeCell ref="C24:E24"/>
    <mergeCell ref="F24:H24"/>
    <mergeCell ref="I24:J24"/>
    <mergeCell ref="A25:J25"/>
    <mergeCell ref="C26:D26"/>
    <mergeCell ref="E26:F26"/>
    <mergeCell ref="G26:H26"/>
    <mergeCell ref="A41:J41"/>
    <mergeCell ref="I26:J26"/>
    <mergeCell ref="A40:J40"/>
    <mergeCell ref="A36:J36"/>
    <mergeCell ref="A30:J30"/>
    <mergeCell ref="B31:J31"/>
    <mergeCell ref="B32:J32"/>
    <mergeCell ref="B33:J33"/>
    <mergeCell ref="B34:J34"/>
    <mergeCell ref="A35:J35"/>
    <mergeCell ref="A37:J37"/>
    <mergeCell ref="A38:J38"/>
    <mergeCell ref="A39:J39"/>
  </mergeCells>
  <dataValidations count="15">
    <dataValidation allowBlank="1" sqref="A8" xr:uid="{6BEA1099-3C49-4FEF-87EB-90358192928C}"/>
    <dataValidation allowBlank="1" showInputMessage="1" prompt="Nombre del capítulo" sqref="B8:J10" xr:uid="{B690BED9-43F8-42C3-9E52-DF6F9920B142}"/>
    <dataValidation allowBlank="1" showInputMessage="1" showErrorMessage="1" prompt="¿A quién va dirigido el programa?, ¿qué característica tiene esta población que requiere ser beneficiada?" sqref="B20:J20" xr:uid="{81ADFC6C-4454-4850-BA2C-A87C71C65FEC}"/>
    <dataValidation allowBlank="1" showInputMessage="1" showErrorMessage="1" prompt="Nombre del producto" sqref="B31:J32" xr:uid="{5711EC7A-933B-4A4A-BA76-706399CAE85F}"/>
    <dataValidation allowBlank="1" showInputMessage="1" showErrorMessage="1" prompt="1. Describir lo plasmado en el presupuesto_x000a_2. Describir lo alcanzado en términos financieros y de producción " sqref="B33:J33" xr:uid="{1619983C-C6CD-4DEC-B86E-A815E9ADA687}"/>
    <dataValidation allowBlank="1" showInputMessage="1" showErrorMessage="1" prompt="De existir desvío, explicar razones." sqref="B34:J34" xr:uid="{316AED78-6C36-4BB7-AD13-9897E38D4442}"/>
    <dataValidation allowBlank="1" showInputMessage="1" showErrorMessage="1" prompt="Oportunidades de mejora identificadas" sqref="A37:A39 B37:J37" xr:uid="{2780503F-986B-45C3-A529-0A1083EDA7D5}"/>
    <dataValidation allowBlank="1" showInputMessage="1" showErrorMessage="1" prompt="Presupuesto del programa" sqref="A24:C24 F24" xr:uid="{536F86A3-796E-4602-983F-C2A8186E375C}"/>
    <dataValidation allowBlank="1" showInputMessage="1" showErrorMessage="1" prompt="¿En qué consiste el programa?" sqref="B19:J19" xr:uid="{EE27DD4F-F7A9-481B-90A8-5ED7ED744FE1}"/>
    <dataValidation allowBlank="1" showInputMessage="1" showErrorMessage="1" prompt="Nombre de cada producto" sqref="A27:A28" xr:uid="{5926A454-207A-4846-889F-ECB3B64FB11D}"/>
    <dataValidation allowBlank="1" showInputMessage="1" showErrorMessage="1" prompt="Nombre del indicador" sqref="B27:B28" xr:uid="{0B085ED0-C1E3-4D00-AED7-5644C0673129}"/>
    <dataValidation allowBlank="1" showInputMessage="1" showErrorMessage="1" prompt="Meta anual del indicador" sqref="E27 C27" xr:uid="{C385966E-B8B6-470E-9544-18B77FE2C0E8}"/>
    <dataValidation allowBlank="1" showInputMessage="1" showErrorMessage="1" prompt="Monto presupuestado para el producto" sqref="F27 D27" xr:uid="{878B5D18-F560-49BD-9994-B4BA11FFE1CC}"/>
    <dataValidation allowBlank="1" showInputMessage="1" showErrorMessage="1" prompt="Meta alcanzada en el trimestre" sqref="G27:G28" xr:uid="{50396768-E4C0-4187-80C0-329FF38F5A23}"/>
    <dataValidation allowBlank="1" showInputMessage="1" showErrorMessage="1" prompt="Monto ejecutado en el trimestre" sqref="H27:H28" xr:uid="{8DA47B61-D863-4FA8-A9AD-05D5AF1D0EDD}"/>
  </dataValidations>
  <pageMargins left="0.70866141732283472" right="0.70866141732283472" top="0.67" bottom="0.3" header="0.23" footer="0.31496062992125984"/>
  <pageSetup scale="9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Programa 11</vt:lpstr>
      <vt:lpstr>Programa 12</vt:lpstr>
      <vt:lpstr>'Programa 11'!Área_de_impresión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Ydolidia  Ortega</cp:lastModifiedBy>
  <cp:lastPrinted>2025-07-18T14:35:09Z</cp:lastPrinted>
  <dcterms:created xsi:type="dcterms:W3CDTF">2021-03-22T15:50:10Z</dcterms:created>
  <dcterms:modified xsi:type="dcterms:W3CDTF">2025-07-18T14:43:56Z</dcterms:modified>
</cp:coreProperties>
</file>