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6\NOMINAS\TRANSPARENCIA\"/>
    </mc:Choice>
  </mc:AlternateContent>
  <xr:revisionPtr revIDLastSave="0" documentId="13_ncr:1_{C2A67015-B5C4-47C6-925C-C42AC853FF0C}" xr6:coauthVersionLast="47" xr6:coauthVersionMax="47" xr10:uidLastSave="{00000000-0000-0000-0000-000000000000}"/>
  <bookViews>
    <workbookView xWindow="-120" yWindow="-120" windowWidth="51840" windowHeight="211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FIJOS!$A$8:$N$157</definedName>
    <definedName name="_xlnm._FilterDatabase" localSheetId="1" hidden="1">'SEN CUIDA TI '!$A$8:$N$17</definedName>
    <definedName name="_xlnm._FilterDatabase" localSheetId="0" hidden="1">TEMPORALES!$A$7:$P$29</definedName>
    <definedName name="Años">[1]Hoja2!$J$4:$J$5</definedName>
    <definedName name="_xlnm.Print_Area" localSheetId="2">FIJOS!$A$1:$N$164</definedName>
    <definedName name="_xlnm.Print_Area" localSheetId="1">'SEN CUIDA TI '!$A$1:$N$26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2" l="1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M40" i="2"/>
  <c r="N11" i="1"/>
  <c r="K157" i="2" l="1"/>
  <c r="M157" i="2"/>
  <c r="I157" i="2"/>
  <c r="L147" i="2"/>
  <c r="L148" i="2"/>
  <c r="L149" i="2"/>
  <c r="L150" i="2"/>
  <c r="L151" i="2"/>
  <c r="L152" i="2"/>
  <c r="L153" i="2"/>
  <c r="L154" i="2"/>
  <c r="L155" i="2"/>
  <c r="L156" i="2"/>
  <c r="J147" i="2"/>
  <c r="J148" i="2"/>
  <c r="J149" i="2"/>
  <c r="J150" i="2"/>
  <c r="J151" i="2"/>
  <c r="J152" i="2"/>
  <c r="J153" i="2"/>
  <c r="J154" i="2"/>
  <c r="J155" i="2"/>
  <c r="J156" i="2"/>
  <c r="N147" i="2" l="1"/>
  <c r="N154" i="2"/>
  <c r="N150" i="2"/>
  <c r="N151" i="2"/>
  <c r="N149" i="2"/>
  <c r="N155" i="2"/>
  <c r="N156" i="2"/>
  <c r="N148" i="2"/>
  <c r="N153" i="2"/>
  <c r="N152" i="2"/>
  <c r="J146" i="2"/>
  <c r="L146" i="2"/>
  <c r="J15" i="3"/>
  <c r="L15" i="3"/>
  <c r="A10" i="3"/>
  <c r="A11" i="3" s="1"/>
  <c r="A12" i="3" s="1"/>
  <c r="A13" i="3" s="1"/>
  <c r="A14" i="3" s="1"/>
  <c r="A15" i="3" s="1"/>
  <c r="A16" i="3" s="1"/>
  <c r="L145" i="2"/>
  <c r="J145" i="2"/>
  <c r="J96" i="2"/>
  <c r="J67" i="2"/>
  <c r="J48" i="2"/>
  <c r="J90" i="2"/>
  <c r="J17" i="2"/>
  <c r="L96" i="2"/>
  <c r="L48" i="2"/>
  <c r="L90" i="2"/>
  <c r="L17" i="2"/>
  <c r="L67" i="2"/>
  <c r="J29" i="1"/>
  <c r="I17" i="3"/>
  <c r="J106" i="2"/>
  <c r="L106" i="2"/>
  <c r="J31" i="2"/>
  <c r="L31" i="2"/>
  <c r="J68" i="2"/>
  <c r="L68" i="2"/>
  <c r="J86" i="2"/>
  <c r="L86" i="2"/>
  <c r="J130" i="2"/>
  <c r="L130" i="2"/>
  <c r="N15" i="3" l="1"/>
  <c r="N146" i="2"/>
  <c r="N145" i="2"/>
  <c r="N96" i="2"/>
  <c r="N90" i="2"/>
  <c r="N48" i="2"/>
  <c r="N17" i="2"/>
  <c r="N67" i="2"/>
  <c r="N68" i="2"/>
  <c r="N106" i="2"/>
  <c r="N31" i="2"/>
  <c r="N130" i="2"/>
  <c r="N86" i="2"/>
  <c r="L30" i="2" l="1"/>
  <c r="L59" i="2"/>
  <c r="L11" i="2"/>
  <c r="L10" i="2"/>
  <c r="L94" i="2"/>
  <c r="J30" i="2"/>
  <c r="J59" i="2"/>
  <c r="J11" i="2"/>
  <c r="J10" i="2"/>
  <c r="J94" i="2"/>
  <c r="N94" i="2" l="1"/>
  <c r="N11" i="2"/>
  <c r="N59" i="2"/>
  <c r="N10" i="2"/>
  <c r="N30" i="2"/>
  <c r="L77" i="2"/>
  <c r="L140" i="2"/>
  <c r="L112" i="2"/>
  <c r="J77" i="2"/>
  <c r="J140" i="2"/>
  <c r="J112" i="2"/>
  <c r="L91" i="2"/>
  <c r="L70" i="2"/>
  <c r="J91" i="2"/>
  <c r="J70" i="2"/>
  <c r="N77" i="2" l="1"/>
  <c r="N140" i="2"/>
  <c r="N112" i="2"/>
  <c r="N91" i="2"/>
  <c r="N70" i="2"/>
  <c r="L52" i="2"/>
  <c r="J75" i="2"/>
  <c r="L75" i="2"/>
  <c r="J69" i="2"/>
  <c r="L69" i="2"/>
  <c r="J93" i="2"/>
  <c r="L93" i="2"/>
  <c r="J34" i="2"/>
  <c r="L34" i="2"/>
  <c r="J54" i="2"/>
  <c r="L54" i="2"/>
  <c r="J114" i="2"/>
  <c r="L114" i="2"/>
  <c r="J41" i="2"/>
  <c r="L41" i="2"/>
  <c r="J52" i="2"/>
  <c r="J104" i="2"/>
  <c r="L104" i="2"/>
  <c r="J103" i="2"/>
  <c r="L103" i="2"/>
  <c r="J143" i="2"/>
  <c r="L143" i="2"/>
  <c r="J129" i="2"/>
  <c r="L129" i="2"/>
  <c r="J74" i="2"/>
  <c r="L74" i="2"/>
  <c r="J51" i="2"/>
  <c r="L51" i="2"/>
  <c r="J142" i="2"/>
  <c r="L142" i="2"/>
  <c r="N54" i="2" l="1"/>
  <c r="N52" i="2"/>
  <c r="N143" i="2"/>
  <c r="N142" i="2"/>
  <c r="N114" i="2"/>
  <c r="N69" i="2"/>
  <c r="N75" i="2"/>
  <c r="N34" i="2"/>
  <c r="N51" i="2"/>
  <c r="N41" i="2"/>
  <c r="N93" i="2"/>
  <c r="N103" i="2"/>
  <c r="N74" i="2"/>
  <c r="N104" i="2"/>
  <c r="N129" i="2"/>
  <c r="L29" i="1" l="1"/>
  <c r="N29" i="1"/>
  <c r="L138" i="2" l="1"/>
  <c r="J138" i="2"/>
  <c r="L119" i="2"/>
  <c r="J119" i="2"/>
  <c r="L115" i="2"/>
  <c r="J115" i="2"/>
  <c r="L107" i="2"/>
  <c r="J107" i="2"/>
  <c r="L105" i="2"/>
  <c r="J105" i="2"/>
  <c r="L95" i="2"/>
  <c r="J95" i="2"/>
  <c r="L85" i="2"/>
  <c r="J85" i="2"/>
  <c r="L83" i="2"/>
  <c r="J83" i="2"/>
  <c r="L82" i="2"/>
  <c r="J82" i="2"/>
  <c r="L78" i="2"/>
  <c r="J78" i="2"/>
  <c r="L76" i="2"/>
  <c r="J76" i="2"/>
  <c r="L71" i="2"/>
  <c r="J71" i="2"/>
  <c r="L53" i="2"/>
  <c r="J53" i="2"/>
  <c r="L42" i="2"/>
  <c r="J42" i="2"/>
  <c r="L37" i="2"/>
  <c r="J37" i="2"/>
  <c r="L24" i="2"/>
  <c r="J24" i="2"/>
  <c r="L16" i="2"/>
  <c r="J16" i="2"/>
  <c r="L116" i="2"/>
  <c r="J116" i="2"/>
  <c r="L134" i="2"/>
  <c r="J134" i="2"/>
  <c r="L20" i="2"/>
  <c r="J20" i="2"/>
  <c r="L36" i="2"/>
  <c r="J36" i="2"/>
  <c r="L65" i="2"/>
  <c r="J65" i="2"/>
  <c r="L55" i="2"/>
  <c r="J55" i="2"/>
  <c r="L25" i="2"/>
  <c r="J25" i="2"/>
  <c r="L98" i="2"/>
  <c r="J98" i="2"/>
  <c r="L18" i="2"/>
  <c r="J18" i="2"/>
  <c r="L14" i="2"/>
  <c r="J14" i="2"/>
  <c r="L80" i="2"/>
  <c r="J80" i="2"/>
  <c r="L136" i="2"/>
  <c r="J136" i="2"/>
  <c r="L135" i="2"/>
  <c r="J135" i="2"/>
  <c r="L133" i="2"/>
  <c r="J133" i="2"/>
  <c r="L132" i="2"/>
  <c r="J132" i="2"/>
  <c r="L128" i="2"/>
  <c r="J128" i="2"/>
  <c r="L126" i="2"/>
  <c r="J126" i="2"/>
  <c r="L123" i="2"/>
  <c r="J123" i="2"/>
  <c r="L121" i="2"/>
  <c r="J121" i="2"/>
  <c r="L118" i="2"/>
  <c r="J118" i="2"/>
  <c r="L102" i="2"/>
  <c r="J102" i="2"/>
  <c r="L101" i="2"/>
  <c r="J101" i="2"/>
  <c r="L92" i="2"/>
  <c r="J92" i="2"/>
  <c r="L73" i="2"/>
  <c r="J73" i="2"/>
  <c r="L64" i="2"/>
  <c r="J64" i="2"/>
  <c r="L60" i="2"/>
  <c r="J60" i="2"/>
  <c r="L58" i="2"/>
  <c r="J58" i="2"/>
  <c r="L28" i="2"/>
  <c r="J28" i="2"/>
  <c r="L26" i="2"/>
  <c r="J26" i="2"/>
  <c r="L23" i="2"/>
  <c r="J23" i="2"/>
  <c r="L22" i="2"/>
  <c r="J22" i="2"/>
  <c r="L19" i="2"/>
  <c r="J19" i="2"/>
  <c r="L124" i="2"/>
  <c r="J124" i="2"/>
  <c r="L120" i="2"/>
  <c r="J120" i="2"/>
  <c r="L79" i="2"/>
  <c r="J79" i="2"/>
  <c r="L33" i="2"/>
  <c r="J33" i="2"/>
  <c r="L84" i="2"/>
  <c r="J84" i="2"/>
  <c r="L35" i="2"/>
  <c r="J35" i="2"/>
  <c r="L45" i="2"/>
  <c r="J45" i="2"/>
  <c r="L127" i="2"/>
  <c r="J127" i="2"/>
  <c r="L122" i="2"/>
  <c r="J122" i="2"/>
  <c r="L117" i="2"/>
  <c r="J117" i="2"/>
  <c r="L81" i="2"/>
  <c r="J81" i="2"/>
  <c r="L57" i="2"/>
  <c r="J57" i="2"/>
  <c r="L47" i="2"/>
  <c r="J47" i="2"/>
  <c r="L100" i="2"/>
  <c r="J100" i="2"/>
  <c r="L88" i="2"/>
  <c r="J88" i="2"/>
  <c r="L62" i="2"/>
  <c r="J62" i="2"/>
  <c r="L39" i="2"/>
  <c r="J39" i="2"/>
  <c r="L38" i="2"/>
  <c r="J38" i="2"/>
  <c r="L44" i="2"/>
  <c r="J44" i="2"/>
  <c r="L137" i="2"/>
  <c r="J137" i="2"/>
  <c r="L49" i="2"/>
  <c r="J49" i="2"/>
  <c r="L113" i="2"/>
  <c r="J113" i="2"/>
  <c r="L40" i="2"/>
  <c r="J40" i="2"/>
  <c r="L9" i="2"/>
  <c r="J9" i="2"/>
  <c r="L27" i="2"/>
  <c r="J27" i="2"/>
  <c r="L125" i="2"/>
  <c r="J125" i="2"/>
  <c r="L99" i="2"/>
  <c r="J99" i="2"/>
  <c r="L66" i="2"/>
  <c r="J66" i="2"/>
  <c r="L63" i="2"/>
  <c r="J63" i="2"/>
  <c r="L111" i="2"/>
  <c r="J111" i="2"/>
  <c r="L61" i="2"/>
  <c r="J61" i="2"/>
  <c r="L21" i="2"/>
  <c r="J21" i="2"/>
  <c r="L144" i="2"/>
  <c r="J144" i="2"/>
  <c r="L139" i="2"/>
  <c r="J139" i="2"/>
  <c r="L87" i="2"/>
  <c r="J87" i="2"/>
  <c r="L43" i="2"/>
  <c r="J43" i="2"/>
  <c r="L56" i="2"/>
  <c r="J56" i="2"/>
  <c r="L131" i="2"/>
  <c r="J131" i="2"/>
  <c r="L110" i="2"/>
  <c r="J110" i="2"/>
  <c r="L109" i="2"/>
  <c r="J109" i="2"/>
  <c r="L108" i="2"/>
  <c r="J108" i="2"/>
  <c r="L97" i="2"/>
  <c r="J97" i="2"/>
  <c r="L89" i="2"/>
  <c r="J89" i="2"/>
  <c r="L46" i="2"/>
  <c r="J46" i="2"/>
  <c r="L50" i="2"/>
  <c r="J50" i="2"/>
  <c r="L32" i="2"/>
  <c r="J32" i="2"/>
  <c r="L15" i="2"/>
  <c r="J15" i="2"/>
  <c r="L29" i="2"/>
  <c r="J29" i="2"/>
  <c r="L141" i="2"/>
  <c r="J141" i="2"/>
  <c r="L72" i="2"/>
  <c r="J72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57" i="2" l="1"/>
  <c r="L157" i="2"/>
  <c r="O16" i="1"/>
  <c r="O25" i="1"/>
  <c r="N16" i="3"/>
  <c r="N65" i="2"/>
  <c r="N49" i="2"/>
  <c r="N44" i="2"/>
  <c r="N107" i="2"/>
  <c r="N138" i="2"/>
  <c r="N39" i="2"/>
  <c r="N127" i="2"/>
  <c r="N120" i="2"/>
  <c r="N26" i="2"/>
  <c r="N121" i="2"/>
  <c r="N92" i="2"/>
  <c r="N123" i="2"/>
  <c r="N135" i="2"/>
  <c r="N25" i="2"/>
  <c r="N134" i="2"/>
  <c r="N16" i="2"/>
  <c r="N71" i="2"/>
  <c r="N119" i="2"/>
  <c r="N100" i="2"/>
  <c r="N81" i="2"/>
  <c r="N84" i="2"/>
  <c r="N22" i="2"/>
  <c r="N60" i="2"/>
  <c r="N128" i="2"/>
  <c r="N78" i="2"/>
  <c r="N113" i="2"/>
  <c r="N38" i="2"/>
  <c r="N122" i="2"/>
  <c r="N79" i="2"/>
  <c r="N73" i="2"/>
  <c r="N118" i="2"/>
  <c r="N132" i="2"/>
  <c r="N101" i="2"/>
  <c r="N14" i="3"/>
  <c r="O10" i="1"/>
  <c r="O20" i="1"/>
  <c r="M29" i="1"/>
  <c r="K29" i="1"/>
  <c r="O8" i="1"/>
  <c r="O12" i="1"/>
  <c r="O22" i="1"/>
  <c r="O26" i="1"/>
  <c r="O9" i="1"/>
  <c r="O13" i="1"/>
  <c r="O14" i="1"/>
  <c r="O28" i="1"/>
  <c r="O21" i="1"/>
  <c r="O18" i="1"/>
  <c r="O23" i="1"/>
  <c r="O27" i="1"/>
  <c r="O17" i="1"/>
  <c r="O11" i="1"/>
  <c r="O19" i="1"/>
  <c r="O15" i="1"/>
  <c r="O24" i="1"/>
  <c r="N10" i="3"/>
  <c r="N13" i="3"/>
  <c r="J17" i="3"/>
  <c r="L17" i="3"/>
  <c r="N12" i="3"/>
  <c r="N11" i="3"/>
  <c r="N13" i="2"/>
  <c r="N72" i="2"/>
  <c r="N97" i="2"/>
  <c r="N20" i="2"/>
  <c r="N137" i="2"/>
  <c r="N88" i="2"/>
  <c r="N57" i="2"/>
  <c r="N35" i="2"/>
  <c r="N19" i="2"/>
  <c r="N76" i="2"/>
  <c r="N43" i="2"/>
  <c r="N125" i="2"/>
  <c r="N126" i="2"/>
  <c r="N136" i="2"/>
  <c r="N95" i="2"/>
  <c r="N55" i="2"/>
  <c r="N50" i="2"/>
  <c r="N117" i="2"/>
  <c r="N33" i="2"/>
  <c r="N23" i="2"/>
  <c r="N64" i="2"/>
  <c r="N14" i="2"/>
  <c r="N36" i="2"/>
  <c r="N116" i="2"/>
  <c r="N105" i="2"/>
  <c r="N131" i="2"/>
  <c r="N40" i="2"/>
  <c r="N42" i="2"/>
  <c r="N18" i="2"/>
  <c r="N82" i="2"/>
  <c r="N133" i="2"/>
  <c r="N98" i="2"/>
  <c r="N53" i="2"/>
  <c r="N83" i="2"/>
  <c r="N62" i="2"/>
  <c r="N47" i="2"/>
  <c r="N45" i="2"/>
  <c r="N124" i="2"/>
  <c r="N28" i="2"/>
  <c r="N37" i="2"/>
  <c r="N58" i="2"/>
  <c r="N9" i="2"/>
  <c r="N102" i="2"/>
  <c r="N80" i="2"/>
  <c r="N24" i="2"/>
  <c r="N85" i="2"/>
  <c r="N115" i="2"/>
  <c r="N63" i="2"/>
  <c r="N108" i="2"/>
  <c r="N21" i="2"/>
  <c r="N66" i="2"/>
  <c r="N110" i="2"/>
  <c r="N144" i="2"/>
  <c r="N15" i="2"/>
  <c r="N99" i="2"/>
  <c r="N139" i="2"/>
  <c r="N46" i="2"/>
  <c r="N29" i="2"/>
  <c r="N87" i="2"/>
  <c r="N111" i="2"/>
  <c r="N109" i="2"/>
  <c r="N27" i="2"/>
  <c r="N141" i="2"/>
  <c r="N32" i="2"/>
  <c r="N56" i="2"/>
  <c r="N61" i="2"/>
  <c r="N89" i="2"/>
  <c r="N12" i="2"/>
  <c r="N9" i="3"/>
  <c r="N17" i="3" l="1"/>
  <c r="N157" i="2"/>
  <c r="O29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<sst xmlns="http://schemas.openxmlformats.org/spreadsheetml/2006/main" count="1130" uniqueCount="509">
  <si>
    <t>Servicio Nacional de Salud</t>
  </si>
  <si>
    <t>Región: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</si>
  <si>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</si>
  <si>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</si>
  <si>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</si>
  <si>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</si>
  <si>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</si>
  <si>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</si>
  <si>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</si>
  <si>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</si>
  <si>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</si>
  <si>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</si>
  <si>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</si>
  <si>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</si>
  <si>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</si>
  <si>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</si>
  <si>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</si>
  <si>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</si>
  <si>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</si>
  <si>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</si>
  <si>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</si>
  <si>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</si>
  <si>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</si>
  <si>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</si>
  <si>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</si>
  <si>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</si>
  <si>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</si>
  <si>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</si>
  <si>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</si>
  <si>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</si>
  <si>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</si>
  <si>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</si>
  <si>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</si>
  <si>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</si>
  <si>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</si>
  <si>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</si>
  <si>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</si>
  <si>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</si>
  <si>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</si>
  <si>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</si>
  <si>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</si>
  <si>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</si>
  <si>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</si>
  <si>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</si>
  <si>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</si>
  <si>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</si>
  <si>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</si>
  <si>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</si>
  <si>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</si>
  <si>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</si>
  <si>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</si>
  <si>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</si>
  <si>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</si>
  <si>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</si>
  <si>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</si>
  <si>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</si>
  <si>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</si>
  <si>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</si>
  <si>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</si>
  <si>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</si>
  <si>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</si>
  <si>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</si>
  <si>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</si>
  <si>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</si>
  <si>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</si>
  <si>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</si>
  <si>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</si>
  <si>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</si>
  <si>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</si>
  <si>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</si>
  <si>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</si>
  <si>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</si>
  <si>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</si>
  <si>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</si>
  <si>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</si>
  <si>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</si>
  <si>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</si>
  <si>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</si>
  <si>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</si>
  <si>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</si>
  <si>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</si>
  <si>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</si>
  <si>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</si>
  <si>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</si>
  <si>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</si>
  <si>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</si>
  <si>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</si>
  <si>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</si>
  <si>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</si>
  <si>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</si>
  <si>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</si>
  <si>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</si>
  <si>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</si>
  <si>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</si>
  <si>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</si>
  <si>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</si>
  <si>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</si>
  <si>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</si>
  <si>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</si>
  <si>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</si>
  <si>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</si>
  <si>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</si>
  <si>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</si>
  <si>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</si>
  <si>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</si>
  <si>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</si>
  <si>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</si>
  <si>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</si>
  <si>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</si>
  <si>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</si>
  <si>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</si>
  <si>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</si>
  <si>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</si>
  <si>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</si>
  <si>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</si>
  <si>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</si>
  <si>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</si>
  <si>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</si>
  <si>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</si>
  <si>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</si>
  <si>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</si>
  <si>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</si>
  <si>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</si>
  <si>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</si>
  <si>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</si>
  <si>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</si>
  <si>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</si>
  <si>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</si>
  <si>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</si>
  <si>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</si>
  <si>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</si>
  <si>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</si>
  <si>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</si>
  <si>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</si>
  <si>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</si>
  <si>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</si>
  <si>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</si>
  <si>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</si>
  <si>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</si>
  <si>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</si>
  <si>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</si>
  <si>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</si>
  <si>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</si>
  <si>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</si>
  <si>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</si>
  <si>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</si>
  <si>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</si>
  <si>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</si>
  <si>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</si>
  <si>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</si>
  <si>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</si>
  <si>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</si>
  <si>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</si>
  <si>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</si>
  <si>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</si>
  <si>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</si>
  <si>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</si>
  <si>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</si>
  <si>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</si>
  <si>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</si>
  <si>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</si>
  <si>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</si>
  <si>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</si>
  <si>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</si>
  <si>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</si>
  <si>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</si>
  <si>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</si>
  <si>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</si>
  <si>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</si>
  <si>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</si>
  <si>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</si>
  <si>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</si>
  <si>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</si>
  <si>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</si>
  <si>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</si>
  <si>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</si>
  <si>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</si>
  <si>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</si>
  <si>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</si>
  <si>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</si>
  <si>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</si>
  <si>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</si>
  <si>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</si>
  <si>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</si>
  <si>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</si>
  <si>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</si>
  <si>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</si>
  <si>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</si>
  <si>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</si>
  <si>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</si>
  <si>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</si>
  <si>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</si>
  <si>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</si>
  <si>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</si>
  <si>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</si>
  <si>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</si>
  <si>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</si>
  <si>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</si>
  <si>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</si>
  <si>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</si>
  <si>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</si>
  <si>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</si>
  <si>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</si>
  <si>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</si>
  <si>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</si>
  <si>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</si>
  <si>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</si>
  <si>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</si>
  <si>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</si>
  <si>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</si>
  <si>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</si>
  <si>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</si>
  <si>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</si>
  <si>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</si>
  <si>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</si>
  <si>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</si>
  <si>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</si>
  <si>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</si>
  <si>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</si>
  <si>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</si>
  <si>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</si>
  <si>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</si>
  <si>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</si>
  <si>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</si>
  <si>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</si>
  <si>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</si>
  <si>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</si>
  <si>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</si>
  <si>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</si>
  <si>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</si>
  <si>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</si>
  <si>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</si>
  <si>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</si>
  <si>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</si>
  <si>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</si>
  <si>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</si>
  <si>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</si>
  <si>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</si>
  <si>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</si>
  <si>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</si>
  <si>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</si>
  <si>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</si>
  <si>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</si>
  <si>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</si>
  <si>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</si>
  <si>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</si>
  <si>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</si>
  <si>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</si>
  <si>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</si>
  <si>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</si>
  <si>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</si>
  <si>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</si>
  <si>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</si>
  <si>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</si>
  <si>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</si>
  <si>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</si>
  <si>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</si>
  <si>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</si>
  <si>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</si>
  <si>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</si>
  <si>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</si>
  <si>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</si>
  <si>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</si>
  <si>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</si>
  <si>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</si>
  <si>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</si>
  <si>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</si>
  <si>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</si>
  <si>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</si>
  <si>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</si>
  <si>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</si>
  <si>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</si>
  <si>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</si>
  <si>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</si>
  <si>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</si>
  <si>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</si>
  <si>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</si>
  <si>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</si>
  <si>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</si>
  <si>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</si>
  <si>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</si>
  <si>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</si>
  <si>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</si>
  <si>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</si>
  <si>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</si>
  <si>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</si>
  <si>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</si>
  <si>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</si>
  <si>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</si>
  <si>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</si>
  <si>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</si>
  <si>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</si>
  <si>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</si>
  <si>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</si>
  <si>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</si>
  <si>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</si>
  <si>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</si>
  <si>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</si>
  <si>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</si>
  <si>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</si>
  <si>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</si>
  <si>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</si>
  <si>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</si>
  <si>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</si>
  <si>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</si>
  <si>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</si>
  <si>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</si>
  <si>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</si>
  <si>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</si>
  <si>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</si>
  <si>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</si>
  <si>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</si>
  <si>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</si>
  <si>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</si>
  <si>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</si>
  <si>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</si>
  <si>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</si>
  <si>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</si>
  <si>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</si>
  <si>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</si>
  <si>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</si>
  <si>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</si>
  <si>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</si>
  <si>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</si>
  <si>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</si>
  <si>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</si>
  <si>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</si>
  <si>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</si>
  <si>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</si>
  <si>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</si>
  <si>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</si>
  <si>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</si>
  <si>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</si>
  <si>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</si>
  <si>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</si>
  <si>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</si>
  <si>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</si>
  <si>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</si>
  <si>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</si>
  <si>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</si>
  <si>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</si>
  <si>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</si>
  <si>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</si>
  <si>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</si>
  <si>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</si>
  <si>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</si>
  <si>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</si>
  <si>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</si>
  <si>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</si>
  <si>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</si>
  <si>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</si>
  <si>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</si>
  <si>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</si>
  <si>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</si>
  <si>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</si>
  <si>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</si>
  <si>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</si>
  <si>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</si>
  <si>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</si>
  <si>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</si>
  <si>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</si>
  <si>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</si>
  <si>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</si>
  <si>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</si>
  <si>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</si>
  <si>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</si>
  <si>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</si>
  <si>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</si>
  <si>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</si>
  <si>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</si>
  <si>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</si>
  <si>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</si>
  <si>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</si>
  <si>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</si>
  <si>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</si>
  <si>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</si>
  <si>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</si>
  <si>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</si>
  <si>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</si>
  <si>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</si>
  <si>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</si>
  <si>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</si>
  <si>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</si>
  <si>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</si>
  <si>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</si>
  <si>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</si>
  <si>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</si>
  <si>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</si>
  <si>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</si>
  <si>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</si>
  <si>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</si>
  <si>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</si>
  <si>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</si>
  <si>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</si>
  <si>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</si>
  <si>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</si>
  <si>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</si>
  <si>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</si>
  <si>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</si>
  <si>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</si>
  <si>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</si>
  <si>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</si>
  <si>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</si>
  <si>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</si>
  <si>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</si>
  <si>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</si>
  <si>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</si>
  <si>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</si>
  <si>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</si>
  <si>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</si>
  <si>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</si>
  <si>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</si>
  <si>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</si>
  <si>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</si>
  <si>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</si>
  <si>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</si>
  <si>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</si>
  <si>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</si>
  <si>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</si>
  <si>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</si>
  <si>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</si>
  <si>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</si>
  <si>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</si>
  <si>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</si>
  <si>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</si>
  <si>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</si>
  <si>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</si>
  <si>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</si>
  <si>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</si>
  <si>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</si>
  <si>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</si>
  <si>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</si>
  <si>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</si>
  <si>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</si>
  <si>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</si>
  <si>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</si>
  <si>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>ANALISTA DE INFORMATICA</t>
  </si>
  <si>
    <t>CPNA HAINAMOSA</t>
  </si>
  <si>
    <t xml:space="preserve"> MOREL </t>
  </si>
  <si>
    <t xml:space="preserve">JULIO ERNESTO </t>
  </si>
  <si>
    <t>PEREZ URBAEZ</t>
  </si>
  <si>
    <t xml:space="preserve">ROSANNA INGRID </t>
  </si>
  <si>
    <t>DELANCE RUIZ</t>
  </si>
  <si>
    <t>SOPORTE INFORMATICO</t>
  </si>
  <si>
    <t>OFICINA REGIONAL DE SALUD METROPOLITANA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</si>
  <si>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</si>
  <si>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</si>
  <si>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</si>
  <si>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</si>
  <si>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</si>
  <si>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</si>
  <si>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</si>
  <si>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</si>
  <si>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</si>
  <si>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</si>
  <si>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</si>
  <si>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</si>
  <si>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</si>
  <si>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</si>
  <si>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</si>
  <si>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</si>
  <si>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</si>
  <si>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</si>
  <si>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</si>
  <si>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</si>
  <si>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</si>
  <si>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</si>
  <si>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</si>
  <si>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</si>
  <si>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</si>
  <si>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</si>
  <si>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</si>
  <si>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</si>
  <si>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</si>
  <si>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</si>
  <si>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</si>
  <si>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</si>
  <si>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</si>
  <si>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</si>
  <si>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</si>
  <si>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</si>
  <si>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</si>
  <si>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</si>
  <si>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</si>
  <si>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</si>
  <si>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</si>
  <si>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</si>
  <si>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</si>
  <si>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</si>
  <si>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</si>
  <si>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</si>
  <si>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</si>
  <si>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</si>
  <si>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</si>
  <si>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</si>
  <si>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</si>
  <si>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</si>
  <si>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</si>
  <si>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</si>
  <si>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</si>
  <si>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</si>
  <si>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</si>
  <si>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</si>
  <si>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</si>
  <si>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</si>
  <si>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</si>
  <si>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</si>
  <si>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REGION 10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</si>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</sst>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0" fillId="0" borderId="1" xfId="0" applyBorder="1"/>
    <xf numFmtId="0" fontId="9" fillId="0" borderId="1" xfId="0" applyFont="1" applyBorder="1"/>
    <xf numFmtId="0" fontId="4" fillId="0" borderId="1" xfId="0" applyFont="1" applyBorder="1"/>
    <xf numFmtId="164" fontId="0" fillId="0" borderId="1" xfId="1" applyNumberFormat="1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30" fillId="0" borderId="0" xfId="1" applyNumberFormat="1" applyFont="1" applyFill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4"/>
  <sheetViews>
    <sheetView showGridLines="0" view="pageBreakPreview" zoomScale="60" zoomScaleNormal="100" workbookViewId="0">
      <selection activeCell="C18" sqref="C1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9.5703125" style="3" customWidth="1"/>
    <col min="13" max="13" width="19.85546875" bestFit="1" customWidth="1"/>
    <col min="14" max="14" width="19.28515625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378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507</v>
      </c>
      <c r="D4" s="11" t="str">
        <f>IFERROR(VLOOKUP(C4,[1]Hoja2!$C$4:$D$12,2,FALSE),"")</f>
        <v/>
      </c>
      <c r="E4" s="9" t="s">
        <v>2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3</v>
      </c>
      <c r="C5" s="13">
        <v>2026</v>
      </c>
      <c r="E5" s="9" t="s">
        <v>4</v>
      </c>
      <c r="F5" s="14" t="s">
        <v>508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1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80" t="s">
        <v>10</v>
      </c>
      <c r="G7" s="15" t="s">
        <v>11</v>
      </c>
      <c r="H7" s="16" t="s">
        <v>12</v>
      </c>
      <c r="I7" s="16" t="s">
        <v>13</v>
      </c>
      <c r="J7" s="17" t="s">
        <v>14</v>
      </c>
      <c r="K7" s="15" t="s">
        <v>15</v>
      </c>
      <c r="L7" s="15" t="s">
        <v>16</v>
      </c>
      <c r="M7" s="15" t="s">
        <v>17</v>
      </c>
      <c r="N7" s="15" t="s">
        <v>18</v>
      </c>
      <c r="O7" s="18" t="s">
        <v>19</v>
      </c>
    </row>
    <row r="8" spans="1:16" s="25" customFormat="1" ht="21.75" customHeight="1" x14ac:dyDescent="0.2">
      <c r="A8" s="19">
        <v>1</v>
      </c>
      <c r="B8" s="24" t="s">
        <v>23</v>
      </c>
      <c r="C8" s="26" t="s">
        <v>24</v>
      </c>
      <c r="D8" s="19" t="s">
        <v>20</v>
      </c>
      <c r="E8" s="27" t="s">
        <v>25</v>
      </c>
      <c r="F8" s="81" t="s">
        <v>471</v>
      </c>
      <c r="G8" s="24" t="s">
        <v>22</v>
      </c>
      <c r="H8" s="28">
        <v>44835</v>
      </c>
      <c r="I8" s="28">
        <v>45017</v>
      </c>
      <c r="J8" s="29">
        <v>60000</v>
      </c>
      <c r="K8" s="22">
        <f t="shared" ref="K8:K28" si="0">J8*2.87/100</f>
        <v>1722</v>
      </c>
      <c r="L8" s="23">
        <v>3481.65</v>
      </c>
      <c r="M8" s="22">
        <f t="shared" ref="M8:M28" si="1">J8*3.04/100</f>
        <v>1824</v>
      </c>
      <c r="N8" s="24">
        <v>25</v>
      </c>
      <c r="O8" s="22">
        <f t="shared" ref="O8:O28" si="2">J8-K8-L8-M8-N8</f>
        <v>52947.35</v>
      </c>
    </row>
    <row r="9" spans="1:16" s="25" customFormat="1" ht="21.75" customHeight="1" x14ac:dyDescent="0.2">
      <c r="A9" s="19">
        <v>2</v>
      </c>
      <c r="B9" s="26" t="s">
        <v>26</v>
      </c>
      <c r="C9" s="24" t="s">
        <v>27</v>
      </c>
      <c r="D9" s="19" t="s">
        <v>28</v>
      </c>
      <c r="E9" s="26" t="s">
        <v>29</v>
      </c>
      <c r="F9" s="81" t="s">
        <v>471</v>
      </c>
      <c r="G9" s="24" t="s">
        <v>22</v>
      </c>
      <c r="H9" s="28">
        <v>44599</v>
      </c>
      <c r="I9" s="28">
        <v>44811</v>
      </c>
      <c r="J9" s="21">
        <v>45000</v>
      </c>
      <c r="K9" s="22">
        <f t="shared" si="0"/>
        <v>1291.5</v>
      </c>
      <c r="L9" s="23">
        <v>1144.57</v>
      </c>
      <c r="M9" s="22">
        <f t="shared" si="1"/>
        <v>1368</v>
      </c>
      <c r="N9" s="24">
        <v>25</v>
      </c>
      <c r="O9" s="22">
        <f t="shared" si="2"/>
        <v>41170.93</v>
      </c>
    </row>
    <row r="10" spans="1:16" ht="21.75" customHeight="1" x14ac:dyDescent="0.25">
      <c r="A10" s="19">
        <v>3</v>
      </c>
      <c r="B10" s="26" t="s">
        <v>30</v>
      </c>
      <c r="C10" s="24" t="s">
        <v>31</v>
      </c>
      <c r="D10" s="19" t="s">
        <v>28</v>
      </c>
      <c r="E10" s="26" t="s">
        <v>21</v>
      </c>
      <c r="F10" s="81" t="s">
        <v>471</v>
      </c>
      <c r="G10" s="24" t="s">
        <v>22</v>
      </c>
      <c r="H10" s="28">
        <v>44440</v>
      </c>
      <c r="I10" s="28">
        <v>44805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  <c r="P10" s="25"/>
    </row>
    <row r="11" spans="1:16" ht="21.75" customHeight="1" x14ac:dyDescent="0.25">
      <c r="A11" s="19">
        <v>4</v>
      </c>
      <c r="B11" s="26" t="s">
        <v>32</v>
      </c>
      <c r="C11" s="24" t="s">
        <v>33</v>
      </c>
      <c r="D11" s="19" t="s">
        <v>20</v>
      </c>
      <c r="E11" s="26" t="s">
        <v>21</v>
      </c>
      <c r="F11" s="81" t="s">
        <v>471</v>
      </c>
      <c r="G11" s="24" t="s">
        <v>22</v>
      </c>
      <c r="H11" s="28">
        <v>44442</v>
      </c>
      <c r="I11" s="28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f>1715.46+25</f>
        <v>1740.46</v>
      </c>
      <c r="O11" s="22">
        <f t="shared" si="2"/>
        <v>39455.47</v>
      </c>
      <c r="P11" s="25"/>
    </row>
    <row r="12" spans="1:16" s="25" customFormat="1" ht="21.75" customHeight="1" x14ac:dyDescent="0.2">
      <c r="A12" s="19">
        <v>5</v>
      </c>
      <c r="B12" s="26" t="s">
        <v>35</v>
      </c>
      <c r="C12" s="24" t="s">
        <v>36</v>
      </c>
      <c r="D12" s="19" t="s">
        <v>28</v>
      </c>
      <c r="E12" s="26" t="s">
        <v>34</v>
      </c>
      <c r="F12" s="81" t="s">
        <v>471</v>
      </c>
      <c r="G12" s="24" t="s">
        <v>22</v>
      </c>
      <c r="H12" s="28">
        <v>44805</v>
      </c>
      <c r="I12" s="28">
        <v>44986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</row>
    <row r="13" spans="1:16" s="25" customFormat="1" ht="21.75" customHeight="1" x14ac:dyDescent="0.2">
      <c r="A13" s="19">
        <v>6</v>
      </c>
      <c r="B13" s="24" t="s">
        <v>37</v>
      </c>
      <c r="C13" s="26" t="s">
        <v>38</v>
      </c>
      <c r="D13" s="19" t="s">
        <v>28</v>
      </c>
      <c r="E13" s="27" t="s">
        <v>25</v>
      </c>
      <c r="F13" s="81" t="s">
        <v>471</v>
      </c>
      <c r="G13" s="24" t="s">
        <v>22</v>
      </c>
      <c r="H13" s="28">
        <v>44835</v>
      </c>
      <c r="I13" s="28">
        <v>45017</v>
      </c>
      <c r="J13" s="29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5" customFormat="1" ht="21.75" customHeight="1" x14ac:dyDescent="0.2">
      <c r="A14" s="19">
        <v>7</v>
      </c>
      <c r="B14" s="24" t="s">
        <v>39</v>
      </c>
      <c r="C14" s="24" t="s">
        <v>40</v>
      </c>
      <c r="D14" s="19" t="s">
        <v>28</v>
      </c>
      <c r="E14" s="27" t="s">
        <v>41</v>
      </c>
      <c r="F14" s="81" t="s">
        <v>471</v>
      </c>
      <c r="G14" s="24" t="s">
        <v>22</v>
      </c>
      <c r="H14" s="28">
        <v>44866</v>
      </c>
      <c r="I14" s="28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5" customFormat="1" ht="21.75" customHeight="1" x14ac:dyDescent="0.2">
      <c r="A15" s="19">
        <v>8</v>
      </c>
      <c r="B15" s="26" t="s">
        <v>43</v>
      </c>
      <c r="C15" s="24" t="s">
        <v>44</v>
      </c>
      <c r="D15" s="19" t="s">
        <v>20</v>
      </c>
      <c r="E15" s="26" t="s">
        <v>45</v>
      </c>
      <c r="F15" s="81" t="s">
        <v>471</v>
      </c>
      <c r="G15" s="24" t="s">
        <v>22</v>
      </c>
      <c r="H15" s="28">
        <v>44805</v>
      </c>
      <c r="I15" s="28">
        <v>44986</v>
      </c>
      <c r="J15" s="21">
        <v>31500</v>
      </c>
      <c r="K15" s="22">
        <f t="shared" si="0"/>
        <v>904.05</v>
      </c>
      <c r="L15" s="67">
        <v>0</v>
      </c>
      <c r="M15" s="22">
        <f t="shared" si="1"/>
        <v>957.6</v>
      </c>
      <c r="N15" s="24">
        <v>25</v>
      </c>
      <c r="O15" s="22">
        <f t="shared" si="2"/>
        <v>29613.350000000002</v>
      </c>
    </row>
    <row r="16" spans="1:16" s="25" customFormat="1" ht="21.75" customHeight="1" x14ac:dyDescent="0.2">
      <c r="A16" s="19">
        <v>9</v>
      </c>
      <c r="B16" s="26" t="s">
        <v>46</v>
      </c>
      <c r="C16" s="24" t="s">
        <v>47</v>
      </c>
      <c r="D16" s="19" t="s">
        <v>20</v>
      </c>
      <c r="E16" s="26" t="s">
        <v>48</v>
      </c>
      <c r="F16" s="81" t="s">
        <v>471</v>
      </c>
      <c r="G16" s="24" t="s">
        <v>22</v>
      </c>
      <c r="H16" s="28">
        <v>44805</v>
      </c>
      <c r="I16" s="28">
        <v>44986</v>
      </c>
      <c r="J16" s="21">
        <v>31500</v>
      </c>
      <c r="K16" s="22">
        <f t="shared" si="0"/>
        <v>904.05</v>
      </c>
      <c r="L16" s="31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5" customFormat="1" ht="21.75" customHeight="1" x14ac:dyDescent="0.2">
      <c r="A17" s="19">
        <v>10</v>
      </c>
      <c r="B17" s="27" t="s">
        <v>49</v>
      </c>
      <c r="C17" s="26" t="s">
        <v>50</v>
      </c>
      <c r="D17" s="19" t="s">
        <v>28</v>
      </c>
      <c r="E17" s="27" t="s">
        <v>51</v>
      </c>
      <c r="F17" s="81" t="s">
        <v>471</v>
      </c>
      <c r="G17" s="24" t="s">
        <v>22</v>
      </c>
      <c r="H17" s="28">
        <v>44835</v>
      </c>
      <c r="I17" s="28">
        <v>45017</v>
      </c>
      <c r="J17" s="21">
        <v>31500</v>
      </c>
      <c r="K17" s="22">
        <f t="shared" si="0"/>
        <v>904.05</v>
      </c>
      <c r="L17" s="67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5" customFormat="1" ht="21.75" customHeight="1" x14ac:dyDescent="0.2">
      <c r="A18" s="19">
        <v>11</v>
      </c>
      <c r="B18" s="24" t="s">
        <v>52</v>
      </c>
      <c r="C18" s="24" t="s">
        <v>53</v>
      </c>
      <c r="D18" s="19" t="s">
        <v>20</v>
      </c>
      <c r="E18" s="27" t="s">
        <v>51</v>
      </c>
      <c r="F18" s="81" t="s">
        <v>471</v>
      </c>
      <c r="G18" s="24" t="s">
        <v>22</v>
      </c>
      <c r="H18" s="28">
        <v>44805</v>
      </c>
      <c r="I18" s="28">
        <v>44986</v>
      </c>
      <c r="J18" s="21">
        <v>31500</v>
      </c>
      <c r="K18" s="22">
        <f t="shared" si="0"/>
        <v>904.05</v>
      </c>
      <c r="L18" s="31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5" customFormat="1" ht="21.75" customHeight="1" x14ac:dyDescent="0.2">
      <c r="A19" s="19">
        <v>12</v>
      </c>
      <c r="B19" s="26" t="s">
        <v>54</v>
      </c>
      <c r="C19" s="24" t="s">
        <v>55</v>
      </c>
      <c r="D19" s="19" t="s">
        <v>20</v>
      </c>
      <c r="E19" s="26" t="s">
        <v>56</v>
      </c>
      <c r="F19" s="64" t="s">
        <v>481</v>
      </c>
      <c r="G19" s="24" t="s">
        <v>22</v>
      </c>
      <c r="H19" s="28">
        <v>44927</v>
      </c>
      <c r="I19" s="28">
        <v>45108</v>
      </c>
      <c r="J19" s="21">
        <v>30000</v>
      </c>
      <c r="K19" s="22">
        <f t="shared" si="0"/>
        <v>861</v>
      </c>
      <c r="L19" s="31">
        <v>0</v>
      </c>
      <c r="M19" s="22">
        <f t="shared" si="1"/>
        <v>912</v>
      </c>
      <c r="N19" s="24">
        <v>25</v>
      </c>
      <c r="O19" s="22">
        <f t="shared" si="2"/>
        <v>28202</v>
      </c>
    </row>
    <row r="20" spans="1:15" s="25" customFormat="1" ht="21.75" customHeight="1" x14ac:dyDescent="0.2">
      <c r="A20" s="19">
        <v>13</v>
      </c>
      <c r="B20" s="26" t="s">
        <v>57</v>
      </c>
      <c r="C20" s="24" t="s">
        <v>58</v>
      </c>
      <c r="D20" s="19" t="s">
        <v>20</v>
      </c>
      <c r="E20" s="26" t="s">
        <v>56</v>
      </c>
      <c r="F20" s="64" t="s">
        <v>481</v>
      </c>
      <c r="G20" s="24" t="s">
        <v>22</v>
      </c>
      <c r="H20" s="28">
        <v>44927</v>
      </c>
      <c r="I20" s="28">
        <v>44986</v>
      </c>
      <c r="J20" s="21">
        <v>30000</v>
      </c>
      <c r="K20" s="22">
        <f t="shared" si="0"/>
        <v>861</v>
      </c>
      <c r="L20" s="31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5" customFormat="1" ht="21.75" customHeight="1" x14ac:dyDescent="0.2">
      <c r="A21" s="19">
        <v>14</v>
      </c>
      <c r="B21" s="26" t="s">
        <v>59</v>
      </c>
      <c r="C21" s="24" t="s">
        <v>60</v>
      </c>
      <c r="D21" s="69" t="s">
        <v>20</v>
      </c>
      <c r="E21" s="32" t="s">
        <v>61</v>
      </c>
      <c r="F21" s="32" t="s">
        <v>482</v>
      </c>
      <c r="G21" s="26" t="s">
        <v>22</v>
      </c>
      <c r="H21" s="28">
        <v>44927</v>
      </c>
      <c r="I21" s="28">
        <v>45108</v>
      </c>
      <c r="J21" s="77">
        <v>30000</v>
      </c>
      <c r="K21" s="22">
        <f t="shared" si="0"/>
        <v>861</v>
      </c>
      <c r="L21" s="31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5" customFormat="1" ht="21.75" customHeight="1" x14ac:dyDescent="0.2">
      <c r="A22" s="19">
        <v>15</v>
      </c>
      <c r="B22" s="26" t="s">
        <v>62</v>
      </c>
      <c r="C22" s="24" t="s">
        <v>63</v>
      </c>
      <c r="D22" s="69" t="s">
        <v>20</v>
      </c>
      <c r="E22" s="26" t="s">
        <v>56</v>
      </c>
      <c r="F22" s="32" t="s">
        <v>480</v>
      </c>
      <c r="G22" s="26" t="s">
        <v>22</v>
      </c>
      <c r="H22" s="28">
        <v>44927</v>
      </c>
      <c r="I22" s="28">
        <v>45108</v>
      </c>
      <c r="J22" s="33">
        <v>30000</v>
      </c>
      <c r="K22" s="22">
        <f t="shared" si="0"/>
        <v>861</v>
      </c>
      <c r="L22" s="31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5" customFormat="1" ht="21.75" customHeight="1" x14ac:dyDescent="0.2">
      <c r="A23" s="19">
        <v>16</v>
      </c>
      <c r="B23" s="26" t="s">
        <v>64</v>
      </c>
      <c r="C23" s="24" t="s">
        <v>65</v>
      </c>
      <c r="D23" s="19" t="s">
        <v>28</v>
      </c>
      <c r="E23" s="26" t="s">
        <v>66</v>
      </c>
      <c r="F23" s="64" t="s">
        <v>468</v>
      </c>
      <c r="G23" s="24" t="s">
        <v>22</v>
      </c>
      <c r="H23" s="28">
        <v>43465</v>
      </c>
      <c r="I23" s="28">
        <v>44805</v>
      </c>
      <c r="J23" s="21">
        <v>26250</v>
      </c>
      <c r="K23" s="22">
        <f t="shared" si="0"/>
        <v>753.375</v>
      </c>
      <c r="L23" s="31">
        <v>0</v>
      </c>
      <c r="M23" s="22">
        <f t="shared" si="1"/>
        <v>798</v>
      </c>
      <c r="N23" s="24">
        <v>25</v>
      </c>
      <c r="O23" s="22">
        <f t="shared" si="2"/>
        <v>24673.625</v>
      </c>
    </row>
    <row r="24" spans="1:15" s="25" customFormat="1" ht="21.75" customHeight="1" x14ac:dyDescent="0.2">
      <c r="A24" s="19">
        <v>17</v>
      </c>
      <c r="B24" s="26" t="s">
        <v>67</v>
      </c>
      <c r="C24" s="24" t="s">
        <v>68</v>
      </c>
      <c r="D24" s="69" t="s">
        <v>20</v>
      </c>
      <c r="E24" s="26" t="s">
        <v>69</v>
      </c>
      <c r="F24" s="64" t="s">
        <v>70</v>
      </c>
      <c r="G24" s="26" t="s">
        <v>22</v>
      </c>
      <c r="H24" s="28">
        <v>43465</v>
      </c>
      <c r="I24" s="28">
        <v>44742</v>
      </c>
      <c r="J24" s="30">
        <v>26250</v>
      </c>
      <c r="K24" s="22">
        <f t="shared" si="0"/>
        <v>753.375</v>
      </c>
      <c r="L24" s="31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5" customFormat="1" ht="21.75" customHeight="1" x14ac:dyDescent="0.2">
      <c r="A25" s="19">
        <v>18</v>
      </c>
      <c r="B25" s="26" t="s">
        <v>73</v>
      </c>
      <c r="C25" s="35" t="s">
        <v>74</v>
      </c>
      <c r="D25" s="82" t="s">
        <v>20</v>
      </c>
      <c r="E25" s="26" t="s">
        <v>71</v>
      </c>
      <c r="F25" s="64" t="s">
        <v>75</v>
      </c>
      <c r="G25" s="26" t="s">
        <v>22</v>
      </c>
      <c r="H25" s="28">
        <v>44564</v>
      </c>
      <c r="I25" s="28">
        <v>44743</v>
      </c>
      <c r="J25" s="30">
        <v>20000</v>
      </c>
      <c r="K25" s="22">
        <f t="shared" si="0"/>
        <v>574</v>
      </c>
      <c r="L25" s="31">
        <v>0</v>
      </c>
      <c r="M25" s="22">
        <f t="shared" si="1"/>
        <v>608</v>
      </c>
      <c r="N25" s="24">
        <v>25</v>
      </c>
      <c r="O25" s="22">
        <f t="shared" si="2"/>
        <v>18793</v>
      </c>
    </row>
    <row r="26" spans="1:15" s="25" customFormat="1" ht="21.75" customHeight="1" x14ac:dyDescent="0.2">
      <c r="A26" s="19">
        <v>19</v>
      </c>
      <c r="B26" s="26" t="s">
        <v>76</v>
      </c>
      <c r="C26" s="35" t="s">
        <v>77</v>
      </c>
      <c r="D26" s="82" t="s">
        <v>28</v>
      </c>
      <c r="E26" s="26" t="s">
        <v>71</v>
      </c>
      <c r="F26" s="64" t="s">
        <v>78</v>
      </c>
      <c r="G26" s="26" t="s">
        <v>22</v>
      </c>
      <c r="H26" s="28">
        <v>44564</v>
      </c>
      <c r="I26" s="28">
        <v>44743</v>
      </c>
      <c r="J26" s="30">
        <v>20000</v>
      </c>
      <c r="K26" s="22">
        <f t="shared" si="0"/>
        <v>574</v>
      </c>
      <c r="L26" s="31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5" customFormat="1" ht="21.75" customHeight="1" x14ac:dyDescent="0.2">
      <c r="A27" s="19">
        <v>20</v>
      </c>
      <c r="B27" s="26" t="s">
        <v>79</v>
      </c>
      <c r="C27" s="24" t="s">
        <v>80</v>
      </c>
      <c r="D27" s="19" t="s">
        <v>28</v>
      </c>
      <c r="E27" s="26" t="s">
        <v>69</v>
      </c>
      <c r="F27" s="64" t="s">
        <v>81</v>
      </c>
      <c r="G27" s="24" t="s">
        <v>22</v>
      </c>
      <c r="H27" s="28">
        <v>41058</v>
      </c>
      <c r="I27" s="28">
        <v>44774</v>
      </c>
      <c r="J27" s="30">
        <v>10000</v>
      </c>
      <c r="K27" s="22">
        <f t="shared" si="0"/>
        <v>287</v>
      </c>
      <c r="L27" s="31">
        <v>0</v>
      </c>
      <c r="M27" s="22">
        <f t="shared" si="1"/>
        <v>304</v>
      </c>
      <c r="N27" s="24">
        <v>25</v>
      </c>
      <c r="O27" s="22">
        <f t="shared" si="2"/>
        <v>9384</v>
      </c>
    </row>
    <row r="28" spans="1:15" s="25" customFormat="1" ht="21.75" customHeight="1" x14ac:dyDescent="0.2">
      <c r="A28" s="19">
        <v>21</v>
      </c>
      <c r="B28" s="26" t="s">
        <v>82</v>
      </c>
      <c r="C28" s="35" t="s">
        <v>83</v>
      </c>
      <c r="D28" s="36" t="s">
        <v>28</v>
      </c>
      <c r="E28" s="26" t="s">
        <v>84</v>
      </c>
      <c r="F28" s="85" t="s">
        <v>85</v>
      </c>
      <c r="G28" s="86" t="s">
        <v>22</v>
      </c>
      <c r="H28" s="87">
        <v>40673</v>
      </c>
      <c r="I28" s="28">
        <v>44774</v>
      </c>
      <c r="J28" s="30">
        <v>10000</v>
      </c>
      <c r="K28" s="22">
        <f t="shared" si="0"/>
        <v>287</v>
      </c>
      <c r="L28" s="31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ht="21.75" customHeight="1" x14ac:dyDescent="0.25">
      <c r="F29" s="88"/>
      <c r="G29" s="89"/>
      <c r="H29" s="89"/>
      <c r="I29" s="83" t="s">
        <v>86</v>
      </c>
      <c r="J29" s="84">
        <f>SUM(J8:J28)</f>
        <v>688500</v>
      </c>
      <c r="K29" s="84">
        <f>SUM(K8:K28)</f>
        <v>19759.949999999997</v>
      </c>
      <c r="L29" s="84">
        <f>SUM(L8:L28)</f>
        <v>10349.07</v>
      </c>
      <c r="M29" s="84">
        <f>SUM(M8:M28)</f>
        <v>20930.400000000001</v>
      </c>
      <c r="N29" s="84">
        <f>SUM(N8:N28)</f>
        <v>2240.46</v>
      </c>
      <c r="O29" s="84">
        <f>SUM(O8:O28)</f>
        <v>635220.11999999988</v>
      </c>
    </row>
    <row r="30" spans="1:15" ht="21.75" customHeight="1" x14ac:dyDescent="0.25">
      <c r="K30" s="39"/>
      <c r="L30" s="40"/>
      <c r="M30" s="39"/>
      <c r="N30" s="39"/>
    </row>
    <row r="31" spans="1:15" ht="21.75" customHeight="1" x14ac:dyDescent="0.25">
      <c r="J31" s="99"/>
      <c r="K31" s="39"/>
      <c r="L31" s="40"/>
      <c r="M31" s="39"/>
      <c r="N31" s="39"/>
    </row>
    <row r="32" spans="1:15" ht="21.75" customHeight="1" x14ac:dyDescent="0.25">
      <c r="J32" s="99"/>
      <c r="K32" s="39"/>
      <c r="L32" s="40"/>
      <c r="M32" s="39"/>
      <c r="N32" s="39"/>
    </row>
    <row r="33" spans="2:14" ht="21.75" customHeight="1" x14ac:dyDescent="0.25">
      <c r="B33" s="114"/>
      <c r="C33" s="115"/>
      <c r="F33" s="115"/>
      <c r="I33" s="117"/>
      <c r="J33" s="115"/>
      <c r="K33" s="116"/>
      <c r="L33"/>
      <c r="N33" s="39"/>
    </row>
    <row r="34" spans="2:14" ht="21.75" customHeight="1" x14ac:dyDescent="0.25">
      <c r="B34" s="118"/>
      <c r="C34" s="118"/>
      <c r="D34" s="119"/>
      <c r="E34" s="118"/>
      <c r="F34" s="118"/>
      <c r="G34" s="118"/>
      <c r="H34" s="118"/>
      <c r="I34" s="118"/>
      <c r="J34" s="120"/>
      <c r="K34" s="118"/>
    </row>
  </sheetData>
  <autoFilter ref="A7:P29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2578125" defaultRowHeight="23.25" customHeight="1" x14ac:dyDescent="0.2"/>
  <cols>
    <col min="1" max="1" width="8.42578125" style="43" customWidth="1"/>
    <col min="2" max="2" width="22.85546875" style="43" customWidth="1"/>
    <col min="3" max="3" width="21.140625" style="43" customWidth="1"/>
    <col min="4" max="4" width="8.5703125" style="43" customWidth="1"/>
    <col min="5" max="5" width="14.85546875" style="43" customWidth="1"/>
    <col min="6" max="6" width="49.140625" style="43" customWidth="1"/>
    <col min="7" max="7" width="17.5703125" style="43" customWidth="1"/>
    <col min="8" max="8" width="14.7109375" style="43" customWidth="1"/>
    <col min="9" max="14" width="12.7109375" style="43" customWidth="1"/>
    <col min="15" max="16384" width="11.42578125" style="43"/>
  </cols>
  <sheetData>
    <row r="1" spans="1:14" ht="23.25" customHeight="1" x14ac:dyDescent="0.2">
      <c r="A1" s="42"/>
      <c r="D1" s="42"/>
    </row>
    <row r="2" spans="1:14" ht="23.25" customHeight="1" x14ac:dyDescent="0.3">
      <c r="A2" s="42"/>
      <c r="B2" s="44"/>
      <c r="C2" s="45" t="s">
        <v>0</v>
      </c>
      <c r="E2" s="42"/>
      <c r="F2" s="44"/>
      <c r="G2" s="44"/>
      <c r="H2" s="44"/>
      <c r="I2" s="44"/>
      <c r="J2" s="44"/>
      <c r="K2" s="44"/>
      <c r="L2" s="44"/>
      <c r="M2" s="44"/>
      <c r="N2" s="44"/>
    </row>
    <row r="3" spans="1:14" ht="23.25" customHeight="1" x14ac:dyDescent="0.3">
      <c r="A3" s="42"/>
      <c r="B3" s="44"/>
      <c r="C3" s="45" t="s">
        <v>87</v>
      </c>
      <c r="E3" s="42"/>
      <c r="F3" s="44"/>
      <c r="G3" s="44"/>
      <c r="H3" s="44"/>
      <c r="I3" s="44"/>
      <c r="J3" s="44"/>
      <c r="K3" s="44"/>
      <c r="L3" s="44"/>
      <c r="M3" s="44"/>
      <c r="N3" s="44"/>
    </row>
    <row r="4" spans="1:14" ht="23.25" customHeight="1" x14ac:dyDescent="0.2">
      <c r="A4" s="42"/>
      <c r="B4" s="44"/>
      <c r="E4" s="42"/>
    </row>
    <row r="5" spans="1:14" ht="23.25" customHeight="1" x14ac:dyDescent="0.25">
      <c r="A5" s="42"/>
      <c r="B5" s="46" t="s">
        <v>1</v>
      </c>
      <c r="C5" s="47" t="s">
        <v>507</v>
      </c>
      <c r="D5" s="48" t="str">
        <f>IFERROR(VLOOKUP(C5,[1]Hoja2!$C$4:$D$12,2,FALSE),"")</f>
        <v/>
      </c>
      <c r="E5" s="46"/>
      <c r="F5" s="47"/>
    </row>
    <row r="6" spans="1:14" ht="23.25" customHeight="1" x14ac:dyDescent="0.25">
      <c r="A6" s="42"/>
      <c r="B6" s="46" t="s">
        <v>3</v>
      </c>
      <c r="C6" s="49">
        <v>2026</v>
      </c>
      <c r="E6" s="46" t="s">
        <v>4</v>
      </c>
      <c r="F6" s="111" t="s">
        <v>508</v>
      </c>
    </row>
    <row r="7" spans="1:14" ht="23.25" customHeight="1" thickBot="1" x14ac:dyDescent="0.25">
      <c r="A7" s="42"/>
      <c r="D7" s="42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23.25" customHeight="1" x14ac:dyDescent="0.2">
      <c r="A8" s="50" t="s">
        <v>5</v>
      </c>
      <c r="B8" s="51" t="s">
        <v>6</v>
      </c>
      <c r="C8" s="51" t="s">
        <v>7</v>
      </c>
      <c r="D8" s="51" t="s">
        <v>8</v>
      </c>
      <c r="E8" s="51" t="s">
        <v>9</v>
      </c>
      <c r="F8" s="51" t="s">
        <v>10</v>
      </c>
      <c r="G8" s="51" t="s">
        <v>11</v>
      </c>
      <c r="H8" s="52" t="s">
        <v>12</v>
      </c>
      <c r="I8" s="53" t="s">
        <v>14</v>
      </c>
      <c r="J8" s="51" t="s">
        <v>15</v>
      </c>
      <c r="K8" s="51" t="s">
        <v>16</v>
      </c>
      <c r="L8" s="51" t="s">
        <v>17</v>
      </c>
      <c r="M8" s="51" t="s">
        <v>18</v>
      </c>
      <c r="N8" s="54" t="s">
        <v>19</v>
      </c>
    </row>
    <row r="9" spans="1:14" s="60" customFormat="1" ht="23.25" customHeight="1" x14ac:dyDescent="0.2">
      <c r="A9" s="38">
        <v>1</v>
      </c>
      <c r="B9" s="55" t="s">
        <v>88</v>
      </c>
      <c r="C9" s="55" t="s">
        <v>89</v>
      </c>
      <c r="D9" s="37" t="s">
        <v>28</v>
      </c>
      <c r="E9" s="55" t="s">
        <v>90</v>
      </c>
      <c r="F9" s="55" t="s">
        <v>91</v>
      </c>
      <c r="G9" s="37" t="s">
        <v>92</v>
      </c>
      <c r="H9" s="56">
        <v>43594</v>
      </c>
      <c r="I9" s="57">
        <v>16000</v>
      </c>
      <c r="J9" s="37">
        <f>I9*2.87/100</f>
        <v>459.2</v>
      </c>
      <c r="K9" s="58">
        <v>0</v>
      </c>
      <c r="L9" s="37">
        <f>I9*3.04/100</f>
        <v>486.4</v>
      </c>
      <c r="M9" s="37">
        <v>0</v>
      </c>
      <c r="N9" s="59">
        <f>I9-J9-K9-L9-M9</f>
        <v>15054.4</v>
      </c>
    </row>
    <row r="10" spans="1:14" s="60" customFormat="1" ht="23.25" customHeight="1" x14ac:dyDescent="0.2">
      <c r="A10" s="38">
        <f>A9+1</f>
        <v>2</v>
      </c>
      <c r="B10" s="55" t="s">
        <v>93</v>
      </c>
      <c r="C10" s="55" t="s">
        <v>94</v>
      </c>
      <c r="D10" s="37" t="s">
        <v>28</v>
      </c>
      <c r="E10" s="55" t="s">
        <v>90</v>
      </c>
      <c r="F10" s="55" t="s">
        <v>78</v>
      </c>
      <c r="G10" s="37" t="s">
        <v>92</v>
      </c>
      <c r="H10" s="56">
        <v>44470</v>
      </c>
      <c r="I10" s="57">
        <v>16000</v>
      </c>
      <c r="J10" s="37">
        <f>I10*2.87/100</f>
        <v>459.2</v>
      </c>
      <c r="K10" s="58">
        <v>0</v>
      </c>
      <c r="L10" s="37">
        <f>I10*3.04/100</f>
        <v>486.4</v>
      </c>
      <c r="M10" s="37">
        <v>0</v>
      </c>
      <c r="N10" s="59">
        <f>I10-J10-K10-L10-M10</f>
        <v>15054.4</v>
      </c>
    </row>
    <row r="11" spans="1:14" s="60" customFormat="1" ht="23.25" customHeight="1" x14ac:dyDescent="0.2">
      <c r="A11" s="38">
        <f t="shared" ref="A11:A16" si="0">A10+1</f>
        <v>3</v>
      </c>
      <c r="B11" s="55" t="s">
        <v>95</v>
      </c>
      <c r="C11" s="55" t="s">
        <v>96</v>
      </c>
      <c r="D11" s="37" t="s">
        <v>20</v>
      </c>
      <c r="E11" s="55" t="s">
        <v>90</v>
      </c>
      <c r="F11" s="61" t="s">
        <v>97</v>
      </c>
      <c r="G11" s="37" t="s">
        <v>92</v>
      </c>
      <c r="H11" s="56">
        <v>44179</v>
      </c>
      <c r="I11" s="57">
        <v>16000</v>
      </c>
      <c r="J11" s="37">
        <f t="shared" ref="J11:J16" si="1">I11*2.87/100</f>
        <v>459.2</v>
      </c>
      <c r="K11" s="58">
        <v>0</v>
      </c>
      <c r="L11" s="37">
        <f t="shared" ref="L11:L16" si="2">I11*3.04/100</f>
        <v>486.4</v>
      </c>
      <c r="M11" s="37">
        <v>0</v>
      </c>
      <c r="N11" s="59">
        <f t="shared" ref="N11:N16" si="3">I11-J11-K11-L11-M11</f>
        <v>15054.4</v>
      </c>
    </row>
    <row r="12" spans="1:14" s="60" customFormat="1" ht="23.25" customHeight="1" x14ac:dyDescent="0.2">
      <c r="A12" s="38">
        <f t="shared" si="0"/>
        <v>4</v>
      </c>
      <c r="B12" s="55" t="s">
        <v>98</v>
      </c>
      <c r="C12" s="55" t="s">
        <v>99</v>
      </c>
      <c r="D12" s="37" t="s">
        <v>28</v>
      </c>
      <c r="E12" s="55" t="s">
        <v>90</v>
      </c>
      <c r="F12" s="61" t="s">
        <v>100</v>
      </c>
      <c r="G12" s="37" t="s">
        <v>92</v>
      </c>
      <c r="H12" s="56">
        <v>44176</v>
      </c>
      <c r="I12" s="57">
        <v>16000</v>
      </c>
      <c r="J12" s="37">
        <f t="shared" si="1"/>
        <v>459.2</v>
      </c>
      <c r="K12" s="58">
        <v>0</v>
      </c>
      <c r="L12" s="37">
        <f t="shared" si="2"/>
        <v>486.4</v>
      </c>
      <c r="M12" s="37">
        <v>0</v>
      </c>
      <c r="N12" s="59">
        <f t="shared" si="3"/>
        <v>15054.4</v>
      </c>
    </row>
    <row r="13" spans="1:14" s="60" customFormat="1" ht="23.25" customHeight="1" x14ac:dyDescent="0.2">
      <c r="A13" s="38">
        <f t="shared" si="0"/>
        <v>5</v>
      </c>
      <c r="B13" s="55" t="s">
        <v>101</v>
      </c>
      <c r="C13" s="55" t="s">
        <v>102</v>
      </c>
      <c r="D13" s="37" t="s">
        <v>28</v>
      </c>
      <c r="E13" s="55" t="s">
        <v>90</v>
      </c>
      <c r="F13" s="61" t="s">
        <v>100</v>
      </c>
      <c r="G13" s="37" t="s">
        <v>92</v>
      </c>
      <c r="H13" s="56">
        <v>44176</v>
      </c>
      <c r="I13" s="57">
        <v>16000</v>
      </c>
      <c r="J13" s="37">
        <f t="shared" si="1"/>
        <v>459.2</v>
      </c>
      <c r="K13" s="58">
        <v>0</v>
      </c>
      <c r="L13" s="37">
        <f t="shared" si="2"/>
        <v>486.4</v>
      </c>
      <c r="M13" s="37">
        <v>0</v>
      </c>
      <c r="N13" s="59">
        <f t="shared" si="3"/>
        <v>15054.4</v>
      </c>
    </row>
    <row r="14" spans="1:14" s="60" customFormat="1" ht="23.25" customHeight="1" x14ac:dyDescent="0.2">
      <c r="A14" s="38">
        <f t="shared" si="0"/>
        <v>6</v>
      </c>
      <c r="B14" s="55" t="s">
        <v>103</v>
      </c>
      <c r="C14" s="55" t="s">
        <v>104</v>
      </c>
      <c r="D14" s="37" t="s">
        <v>28</v>
      </c>
      <c r="E14" s="55" t="s">
        <v>90</v>
      </c>
      <c r="F14" s="20" t="s">
        <v>75</v>
      </c>
      <c r="G14" s="37" t="s">
        <v>92</v>
      </c>
      <c r="H14" s="56">
        <v>44232</v>
      </c>
      <c r="I14" s="57">
        <v>16000</v>
      </c>
      <c r="J14" s="37">
        <f t="shared" si="1"/>
        <v>459.2</v>
      </c>
      <c r="K14" s="58">
        <v>0</v>
      </c>
      <c r="L14" s="37">
        <f t="shared" si="2"/>
        <v>486.4</v>
      </c>
      <c r="M14" s="37">
        <v>0</v>
      </c>
      <c r="N14" s="59">
        <f t="shared" si="3"/>
        <v>15054.4</v>
      </c>
    </row>
    <row r="15" spans="1:14" s="60" customFormat="1" ht="23.25" customHeight="1" x14ac:dyDescent="0.25">
      <c r="A15" s="38">
        <f t="shared" si="0"/>
        <v>7</v>
      </c>
      <c r="B15" s="109" t="s">
        <v>483</v>
      </c>
      <c r="C15" s="55" t="s">
        <v>484</v>
      </c>
      <c r="D15" s="37" t="s">
        <v>20</v>
      </c>
      <c r="E15" s="55" t="s">
        <v>90</v>
      </c>
      <c r="F15" s="20" t="s">
        <v>42</v>
      </c>
      <c r="G15" s="37" t="s">
        <v>92</v>
      </c>
      <c r="H15" s="56">
        <v>45231</v>
      </c>
      <c r="I15" s="57">
        <v>16000</v>
      </c>
      <c r="J15" s="37">
        <f t="shared" si="1"/>
        <v>459.2</v>
      </c>
      <c r="K15" s="58">
        <v>0</v>
      </c>
      <c r="L15" s="37">
        <f t="shared" si="2"/>
        <v>486.4</v>
      </c>
      <c r="M15" s="37">
        <v>0</v>
      </c>
      <c r="N15" s="59">
        <f t="shared" si="3"/>
        <v>15054.4</v>
      </c>
    </row>
    <row r="16" spans="1:14" s="60" customFormat="1" ht="23.25" customHeight="1" x14ac:dyDescent="0.2">
      <c r="A16" s="38">
        <f t="shared" si="0"/>
        <v>8</v>
      </c>
      <c r="B16" s="55" t="s">
        <v>105</v>
      </c>
      <c r="C16" s="55" t="s">
        <v>106</v>
      </c>
      <c r="D16" s="37" t="s">
        <v>20</v>
      </c>
      <c r="E16" s="55" t="s">
        <v>90</v>
      </c>
      <c r="F16" s="20" t="s">
        <v>107</v>
      </c>
      <c r="G16" s="37" t="s">
        <v>92</v>
      </c>
      <c r="H16" s="56">
        <v>44501</v>
      </c>
      <c r="I16" s="57">
        <v>16000</v>
      </c>
      <c r="J16" s="37">
        <f t="shared" si="1"/>
        <v>459.2</v>
      </c>
      <c r="K16" s="58">
        <v>0</v>
      </c>
      <c r="L16" s="37">
        <f t="shared" si="2"/>
        <v>486.4</v>
      </c>
      <c r="M16" s="37">
        <v>0</v>
      </c>
      <c r="N16" s="59">
        <f t="shared" si="3"/>
        <v>15054.4</v>
      </c>
    </row>
    <row r="17" spans="8:14" ht="23.25" customHeight="1" x14ac:dyDescent="0.25">
      <c r="H17" s="79" t="s">
        <v>377</v>
      </c>
      <c r="I17" s="78">
        <f>SUM(I9:I16)</f>
        <v>128000</v>
      </c>
      <c r="J17" s="78">
        <f>SUM(J9:J16)</f>
        <v>3673.5999999999995</v>
      </c>
      <c r="K17" s="78">
        <f>SUM(K9:K16)</f>
        <v>0</v>
      </c>
      <c r="L17" s="78">
        <f>SUM(L9:L16)</f>
        <v>3891.2000000000003</v>
      </c>
      <c r="M17" s="78">
        <f>SUM(M9:M14)</f>
        <v>0</v>
      </c>
      <c r="N17" s="78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1"/>
  <sheetViews>
    <sheetView showGridLines="0" tabSelected="1" view="pageBreakPreview" topLeftCell="A10" zoomScaleNormal="100" zoomScaleSheetLayoutView="100" workbookViewId="0">
      <selection activeCell="I30" sqref="I30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379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507</v>
      </c>
      <c r="D5" s="11" t="str">
        <f>IFERROR(VLOOKUP(C5,[1]Hoja2!$C$4:$D$12,2,FALSE),"")</f>
        <v/>
      </c>
      <c r="E5" s="9" t="s">
        <v>2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3</v>
      </c>
      <c r="C6" s="13">
        <v>2026</v>
      </c>
      <c r="E6" s="9" t="s">
        <v>4</v>
      </c>
      <c r="F6" s="111" t="s">
        <v>508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0" t="s">
        <v>5</v>
      </c>
      <c r="B8" s="71" t="s">
        <v>6</v>
      </c>
      <c r="C8" s="71" t="s">
        <v>7</v>
      </c>
      <c r="D8" s="71" t="s">
        <v>8</v>
      </c>
      <c r="E8" s="71" t="s">
        <v>9</v>
      </c>
      <c r="F8" s="71" t="s">
        <v>10</v>
      </c>
      <c r="G8" s="71" t="s">
        <v>11</v>
      </c>
      <c r="H8" s="72" t="s">
        <v>12</v>
      </c>
      <c r="I8" s="73" t="s">
        <v>14</v>
      </c>
      <c r="J8" s="71" t="s">
        <v>15</v>
      </c>
      <c r="K8" s="15" t="s">
        <v>16</v>
      </c>
      <c r="L8" s="71" t="s">
        <v>17</v>
      </c>
      <c r="M8" s="71" t="s">
        <v>18</v>
      </c>
      <c r="N8" s="74" t="s">
        <v>19</v>
      </c>
    </row>
    <row r="9" spans="1:14" s="25" customFormat="1" ht="20.25" customHeight="1" x14ac:dyDescent="0.2">
      <c r="A9" s="19">
        <v>1</v>
      </c>
      <c r="B9" s="26" t="s">
        <v>176</v>
      </c>
      <c r="C9" s="24" t="s">
        <v>177</v>
      </c>
      <c r="D9" s="69" t="s">
        <v>28</v>
      </c>
      <c r="E9" s="26" t="s">
        <v>175</v>
      </c>
      <c r="F9" s="26" t="s">
        <v>178</v>
      </c>
      <c r="G9" s="26" t="s">
        <v>92</v>
      </c>
      <c r="H9" s="28">
        <v>40967</v>
      </c>
      <c r="I9" s="30">
        <v>25450</v>
      </c>
      <c r="J9" s="22">
        <f t="shared" ref="J9:J32" si="0">I9*2.87/100</f>
        <v>730.41499999999996</v>
      </c>
      <c r="K9" s="31">
        <v>0</v>
      </c>
      <c r="L9" s="22">
        <f t="shared" ref="L9:L32" si="1">I9*3.04/100</f>
        <v>773.68</v>
      </c>
      <c r="M9" s="24">
        <v>25</v>
      </c>
      <c r="N9" s="22">
        <f t="shared" ref="N9:N32" si="2">I9-J9-K9-L9-M9</f>
        <v>23920.904999999999</v>
      </c>
    </row>
    <row r="10" spans="1:14" s="25" customFormat="1" ht="30" x14ac:dyDescent="0.2">
      <c r="A10" s="19">
        <f t="shared" ref="A10:A73" si="3">A9+1</f>
        <v>2</v>
      </c>
      <c r="B10" s="100" t="s">
        <v>432</v>
      </c>
      <c r="C10" s="92" t="s">
        <v>433</v>
      </c>
      <c r="D10" s="69" t="s">
        <v>20</v>
      </c>
      <c r="E10" s="26" t="s">
        <v>436</v>
      </c>
      <c r="F10" s="95" t="s">
        <v>470</v>
      </c>
      <c r="G10" s="26" t="s">
        <v>92</v>
      </c>
      <c r="H10" s="28">
        <v>45017</v>
      </c>
      <c r="I10" s="30">
        <v>45000</v>
      </c>
      <c r="J10" s="22">
        <f t="shared" si="0"/>
        <v>1291.5</v>
      </c>
      <c r="K10" s="31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5" customFormat="1" ht="20.25" customHeight="1" x14ac:dyDescent="0.2">
      <c r="A11" s="19">
        <f t="shared" si="3"/>
        <v>3</v>
      </c>
      <c r="B11" s="100" t="s">
        <v>430</v>
      </c>
      <c r="C11" s="92" t="s">
        <v>431</v>
      </c>
      <c r="D11" s="69" t="s">
        <v>28</v>
      </c>
      <c r="E11" s="26" t="s">
        <v>110</v>
      </c>
      <c r="F11" s="95" t="s">
        <v>469</v>
      </c>
      <c r="G11" s="26" t="s">
        <v>92</v>
      </c>
      <c r="H11" s="28">
        <v>45017</v>
      </c>
      <c r="I11" s="30">
        <v>40425.839999999997</v>
      </c>
      <c r="J11" s="22">
        <f t="shared" si="0"/>
        <v>1160.2216080000001</v>
      </c>
      <c r="K11" s="31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5" customFormat="1" ht="20.25" customHeight="1" x14ac:dyDescent="0.2">
      <c r="A12" s="19">
        <f t="shared" si="3"/>
        <v>4</v>
      </c>
      <c r="B12" s="26" t="s">
        <v>108</v>
      </c>
      <c r="C12" s="24" t="s">
        <v>109</v>
      </c>
      <c r="D12" s="19" t="s">
        <v>28</v>
      </c>
      <c r="E12" s="26" t="s">
        <v>110</v>
      </c>
      <c r="F12" s="26" t="s">
        <v>111</v>
      </c>
      <c r="G12" s="24" t="s">
        <v>92</v>
      </c>
      <c r="H12" s="28">
        <v>44902</v>
      </c>
      <c r="I12" s="21">
        <v>40425.839999999997</v>
      </c>
      <c r="J12" s="22">
        <f t="shared" si="0"/>
        <v>1160.2216080000001</v>
      </c>
      <c r="K12" s="67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5" customFormat="1" ht="20.25" customHeight="1" x14ac:dyDescent="0.2">
      <c r="A13" s="19">
        <f t="shared" si="3"/>
        <v>5</v>
      </c>
      <c r="B13" s="26" t="s">
        <v>112</v>
      </c>
      <c r="C13" s="24" t="s">
        <v>113</v>
      </c>
      <c r="D13" s="19" t="s">
        <v>20</v>
      </c>
      <c r="E13" s="26" t="s">
        <v>114</v>
      </c>
      <c r="F13" s="26" t="s">
        <v>115</v>
      </c>
      <c r="G13" s="24" t="s">
        <v>92</v>
      </c>
      <c r="H13" s="28">
        <v>44440</v>
      </c>
      <c r="I13" s="21">
        <v>40000</v>
      </c>
      <c r="J13" s="22">
        <f t="shared" si="0"/>
        <v>1148</v>
      </c>
      <c r="K13" s="31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5" customFormat="1" ht="20.25" customHeight="1" x14ac:dyDescent="0.2">
      <c r="A14" s="19">
        <f t="shared" si="3"/>
        <v>6</v>
      </c>
      <c r="B14" s="26" t="s">
        <v>306</v>
      </c>
      <c r="C14" s="24" t="s">
        <v>307</v>
      </c>
      <c r="D14" s="69" t="s">
        <v>20</v>
      </c>
      <c r="E14" s="26" t="s">
        <v>210</v>
      </c>
      <c r="F14" s="75" t="s">
        <v>42</v>
      </c>
      <c r="G14" s="26" t="s">
        <v>92</v>
      </c>
      <c r="H14" s="28">
        <v>44927</v>
      </c>
      <c r="I14" s="77">
        <v>10000</v>
      </c>
      <c r="J14" s="22">
        <f t="shared" si="0"/>
        <v>287</v>
      </c>
      <c r="K14" s="31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5" customFormat="1" ht="20.25" customHeight="1" x14ac:dyDescent="0.2">
      <c r="A15" s="19">
        <f t="shared" si="3"/>
        <v>7</v>
      </c>
      <c r="B15" s="26" t="s">
        <v>123</v>
      </c>
      <c r="C15" s="24" t="s">
        <v>124</v>
      </c>
      <c r="D15" s="19" t="s">
        <v>20</v>
      </c>
      <c r="E15" s="26" t="s">
        <v>125</v>
      </c>
      <c r="F15" s="26" t="s">
        <v>115</v>
      </c>
      <c r="G15" s="24" t="s">
        <v>92</v>
      </c>
      <c r="H15" s="28">
        <v>44531</v>
      </c>
      <c r="I15" s="21">
        <v>18000</v>
      </c>
      <c r="J15" s="22">
        <f t="shared" si="0"/>
        <v>516.6</v>
      </c>
      <c r="K15" s="67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5" customFormat="1" ht="20.25" customHeight="1" x14ac:dyDescent="0.2">
      <c r="A16" s="19">
        <f t="shared" si="3"/>
        <v>8</v>
      </c>
      <c r="B16" s="26" t="s">
        <v>329</v>
      </c>
      <c r="C16" s="24" t="s">
        <v>330</v>
      </c>
      <c r="D16" s="69" t="s">
        <v>20</v>
      </c>
      <c r="E16" s="26" t="s">
        <v>240</v>
      </c>
      <c r="F16" s="26" t="s">
        <v>331</v>
      </c>
      <c r="G16" s="26" t="s">
        <v>92</v>
      </c>
      <c r="H16" s="28">
        <v>40640</v>
      </c>
      <c r="I16" s="30">
        <v>10000</v>
      </c>
      <c r="J16" s="22">
        <f t="shared" si="0"/>
        <v>287</v>
      </c>
      <c r="K16" s="31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5" customFormat="1" ht="20.25" customHeight="1" x14ac:dyDescent="0.25">
      <c r="A17" s="19">
        <f t="shared" si="3"/>
        <v>9</v>
      </c>
      <c r="B17" s="91" t="s">
        <v>463</v>
      </c>
      <c r="C17" s="91" t="s">
        <v>464</v>
      </c>
      <c r="D17" s="103" t="s">
        <v>20</v>
      </c>
      <c r="E17" s="64" t="s">
        <v>130</v>
      </c>
      <c r="F17" s="90" t="s">
        <v>444</v>
      </c>
      <c r="G17" s="26" t="s">
        <v>92</v>
      </c>
      <c r="H17" s="28">
        <v>45170</v>
      </c>
      <c r="I17" s="30">
        <v>18000</v>
      </c>
      <c r="J17" s="22">
        <f t="shared" si="0"/>
        <v>516.6</v>
      </c>
      <c r="K17" s="31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5" customFormat="1" ht="20.25" customHeight="1" x14ac:dyDescent="0.2">
      <c r="A18" s="19">
        <f t="shared" si="3"/>
        <v>10</v>
      </c>
      <c r="B18" s="26" t="s">
        <v>308</v>
      </c>
      <c r="C18" s="24" t="s">
        <v>309</v>
      </c>
      <c r="D18" s="69" t="s">
        <v>20</v>
      </c>
      <c r="E18" s="26" t="s">
        <v>210</v>
      </c>
      <c r="F18" s="64" t="s">
        <v>42</v>
      </c>
      <c r="G18" s="26" t="s">
        <v>92</v>
      </c>
      <c r="H18" s="28">
        <v>44927</v>
      </c>
      <c r="I18" s="77">
        <v>10000</v>
      </c>
      <c r="J18" s="22">
        <f t="shared" si="0"/>
        <v>287</v>
      </c>
      <c r="K18" s="31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5" customFormat="1" ht="20.25" customHeight="1" x14ac:dyDescent="0.2">
      <c r="A19" s="19">
        <f t="shared" si="3"/>
        <v>11</v>
      </c>
      <c r="B19" s="26" t="s">
        <v>246</v>
      </c>
      <c r="C19" s="24" t="s">
        <v>247</v>
      </c>
      <c r="D19" s="19" t="s">
        <v>28</v>
      </c>
      <c r="E19" s="26" t="s">
        <v>248</v>
      </c>
      <c r="F19" s="26" t="s">
        <v>249</v>
      </c>
      <c r="G19" s="24" t="s">
        <v>92</v>
      </c>
      <c r="H19" s="28">
        <v>39713</v>
      </c>
      <c r="I19" s="30">
        <v>10000</v>
      </c>
      <c r="J19" s="22">
        <f t="shared" si="0"/>
        <v>287</v>
      </c>
      <c r="K19" s="31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5" customFormat="1" ht="20.25" customHeight="1" x14ac:dyDescent="0.2">
      <c r="A20" s="19">
        <f t="shared" si="3"/>
        <v>12</v>
      </c>
      <c r="B20" s="26" t="s">
        <v>323</v>
      </c>
      <c r="C20" s="24" t="s">
        <v>324</v>
      </c>
      <c r="D20" s="69" t="s">
        <v>20</v>
      </c>
      <c r="E20" s="26" t="s">
        <v>210</v>
      </c>
      <c r="F20" s="75" t="s">
        <v>314</v>
      </c>
      <c r="G20" s="26" t="s">
        <v>92</v>
      </c>
      <c r="H20" s="28">
        <v>44927</v>
      </c>
      <c r="I20" s="77">
        <v>10000</v>
      </c>
      <c r="J20" s="22">
        <f t="shared" si="0"/>
        <v>287</v>
      </c>
      <c r="K20" s="31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5" customFormat="1" ht="20.25" customHeight="1" x14ac:dyDescent="0.2">
      <c r="A21" s="19">
        <f t="shared" si="3"/>
        <v>13</v>
      </c>
      <c r="B21" s="68" t="s">
        <v>157</v>
      </c>
      <c r="C21" s="20" t="s">
        <v>133</v>
      </c>
      <c r="D21" s="69" t="s">
        <v>20</v>
      </c>
      <c r="E21" s="26" t="s">
        <v>130</v>
      </c>
      <c r="F21" s="68" t="s">
        <v>471</v>
      </c>
      <c r="G21" s="20" t="s">
        <v>92</v>
      </c>
      <c r="H21" s="28">
        <v>44136</v>
      </c>
      <c r="I21" s="21">
        <v>16500</v>
      </c>
      <c r="J21" s="22">
        <f t="shared" si="0"/>
        <v>473.55</v>
      </c>
      <c r="K21" s="31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5" customFormat="1" ht="20.25" customHeight="1" x14ac:dyDescent="0.2">
      <c r="A22" s="19">
        <f t="shared" si="3"/>
        <v>14</v>
      </c>
      <c r="B22" s="26" t="s">
        <v>250</v>
      </c>
      <c r="C22" s="24" t="s">
        <v>251</v>
      </c>
      <c r="D22" s="19" t="s">
        <v>28</v>
      </c>
      <c r="E22" s="26" t="s">
        <v>248</v>
      </c>
      <c r="F22" s="26" t="s">
        <v>252</v>
      </c>
      <c r="G22" s="24" t="s">
        <v>92</v>
      </c>
      <c r="H22" s="28">
        <v>40577</v>
      </c>
      <c r="I22" s="30">
        <v>10000</v>
      </c>
      <c r="J22" s="22">
        <f t="shared" si="0"/>
        <v>287</v>
      </c>
      <c r="K22" s="31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5" customFormat="1" ht="20.25" customHeight="1" x14ac:dyDescent="0.2">
      <c r="A23" s="19">
        <f t="shared" si="3"/>
        <v>15</v>
      </c>
      <c r="B23" s="26" t="s">
        <v>253</v>
      </c>
      <c r="C23" s="24" t="s">
        <v>254</v>
      </c>
      <c r="D23" s="19" t="s">
        <v>28</v>
      </c>
      <c r="E23" s="26" t="s">
        <v>248</v>
      </c>
      <c r="F23" s="26" t="s">
        <v>255</v>
      </c>
      <c r="G23" s="24" t="s">
        <v>92</v>
      </c>
      <c r="H23" s="28">
        <v>42758</v>
      </c>
      <c r="I23" s="30">
        <v>10000</v>
      </c>
      <c r="J23" s="22">
        <f t="shared" si="0"/>
        <v>287</v>
      </c>
      <c r="K23" s="31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5" customFormat="1" ht="20.25" customHeight="1" x14ac:dyDescent="0.2">
      <c r="A24" s="19">
        <f t="shared" si="3"/>
        <v>16</v>
      </c>
      <c r="B24" s="26" t="s">
        <v>332</v>
      </c>
      <c r="C24" s="24" t="s">
        <v>333</v>
      </c>
      <c r="D24" s="19" t="s">
        <v>20</v>
      </c>
      <c r="E24" s="26" t="s">
        <v>240</v>
      </c>
      <c r="F24" s="26" t="s">
        <v>334</v>
      </c>
      <c r="G24" s="24" t="s">
        <v>92</v>
      </c>
      <c r="H24" s="28">
        <v>40817</v>
      </c>
      <c r="I24" s="30">
        <v>10000</v>
      </c>
      <c r="J24" s="22">
        <f t="shared" si="0"/>
        <v>287</v>
      </c>
      <c r="K24" s="31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5" customFormat="1" ht="20.25" customHeight="1" x14ac:dyDescent="0.2">
      <c r="A25" s="19">
        <f t="shared" si="3"/>
        <v>17</v>
      </c>
      <c r="B25" s="26" t="s">
        <v>312</v>
      </c>
      <c r="C25" s="24" t="s">
        <v>313</v>
      </c>
      <c r="D25" s="69" t="s">
        <v>20</v>
      </c>
      <c r="E25" s="26" t="s">
        <v>210</v>
      </c>
      <c r="F25" s="75" t="s">
        <v>314</v>
      </c>
      <c r="G25" s="26" t="s">
        <v>92</v>
      </c>
      <c r="H25" s="28">
        <v>44927</v>
      </c>
      <c r="I25" s="77">
        <v>10000</v>
      </c>
      <c r="J25" s="22">
        <f t="shared" si="0"/>
        <v>287</v>
      </c>
      <c r="K25" s="31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5" customFormat="1" ht="20.25" customHeight="1" x14ac:dyDescent="0.2">
      <c r="A26" s="19">
        <f t="shared" si="3"/>
        <v>18</v>
      </c>
      <c r="B26" s="26" t="s">
        <v>256</v>
      </c>
      <c r="C26" s="24" t="s">
        <v>257</v>
      </c>
      <c r="D26" s="19" t="s">
        <v>28</v>
      </c>
      <c r="E26" s="26" t="s">
        <v>248</v>
      </c>
      <c r="F26" s="26" t="s">
        <v>258</v>
      </c>
      <c r="G26" s="24" t="s">
        <v>92</v>
      </c>
      <c r="H26" s="28">
        <v>41333</v>
      </c>
      <c r="I26" s="30">
        <v>10000</v>
      </c>
      <c r="J26" s="22">
        <f t="shared" si="0"/>
        <v>287</v>
      </c>
      <c r="K26" s="31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5" customFormat="1" ht="20.25" customHeight="1" x14ac:dyDescent="0.2">
      <c r="A27" s="19">
        <f t="shared" si="3"/>
        <v>19</v>
      </c>
      <c r="B27" s="26" t="s">
        <v>172</v>
      </c>
      <c r="C27" s="24" t="s">
        <v>173</v>
      </c>
      <c r="D27" s="19" t="s">
        <v>20</v>
      </c>
      <c r="E27" s="26" t="s">
        <v>174</v>
      </c>
      <c r="F27" s="26" t="s">
        <v>160</v>
      </c>
      <c r="G27" s="24" t="s">
        <v>92</v>
      </c>
      <c r="H27" s="28">
        <v>44927</v>
      </c>
      <c r="I27" s="21">
        <v>10000</v>
      </c>
      <c r="J27" s="22">
        <f t="shared" si="0"/>
        <v>287</v>
      </c>
      <c r="K27" s="67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5" customFormat="1" ht="20.25" customHeight="1" x14ac:dyDescent="0.2">
      <c r="A28" s="19">
        <f t="shared" si="3"/>
        <v>20</v>
      </c>
      <c r="B28" s="26" t="s">
        <v>259</v>
      </c>
      <c r="C28" s="24" t="s">
        <v>260</v>
      </c>
      <c r="D28" s="19" t="s">
        <v>28</v>
      </c>
      <c r="E28" s="26" t="s">
        <v>248</v>
      </c>
      <c r="F28" s="26" t="s">
        <v>261</v>
      </c>
      <c r="G28" s="24" t="s">
        <v>92</v>
      </c>
      <c r="H28" s="28">
        <v>41617</v>
      </c>
      <c r="I28" s="30">
        <v>10000</v>
      </c>
      <c r="J28" s="22">
        <f t="shared" si="0"/>
        <v>287</v>
      </c>
      <c r="K28" s="31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5" customFormat="1" ht="20.25" customHeight="1" x14ac:dyDescent="0.2">
      <c r="A29" s="19">
        <f t="shared" si="3"/>
        <v>21</v>
      </c>
      <c r="B29" s="26" t="s">
        <v>121</v>
      </c>
      <c r="C29" s="24" t="s">
        <v>122</v>
      </c>
      <c r="D29" s="19" t="s">
        <v>28</v>
      </c>
      <c r="E29" s="26" t="s">
        <v>118</v>
      </c>
      <c r="F29" s="26" t="s">
        <v>472</v>
      </c>
      <c r="G29" s="24" t="s">
        <v>92</v>
      </c>
      <c r="H29" s="28">
        <v>44927</v>
      </c>
      <c r="I29" s="21">
        <v>4166.67</v>
      </c>
      <c r="J29" s="22">
        <f t="shared" si="0"/>
        <v>119.58342900000001</v>
      </c>
      <c r="K29" s="67">
        <v>0</v>
      </c>
      <c r="L29" s="22">
        <f t="shared" si="1"/>
        <v>126.666768</v>
      </c>
      <c r="M29" s="24">
        <v>25</v>
      </c>
      <c r="N29" s="22">
        <f t="shared" si="2"/>
        <v>3895.4198030000002</v>
      </c>
    </row>
    <row r="30" spans="1:14" s="25" customFormat="1" ht="20.25" customHeight="1" x14ac:dyDescent="0.2">
      <c r="A30" s="19">
        <f t="shared" si="3"/>
        <v>22</v>
      </c>
      <c r="B30" s="100" t="s">
        <v>426</v>
      </c>
      <c r="C30" s="92" t="s">
        <v>427</v>
      </c>
      <c r="D30" s="69" t="s">
        <v>20</v>
      </c>
      <c r="E30" s="26" t="s">
        <v>174</v>
      </c>
      <c r="F30" s="95" t="s">
        <v>473</v>
      </c>
      <c r="G30" s="26" t="s">
        <v>92</v>
      </c>
      <c r="H30" s="28">
        <v>45017</v>
      </c>
      <c r="I30" s="30">
        <v>15000</v>
      </c>
      <c r="J30" s="22">
        <f t="shared" si="0"/>
        <v>430.5</v>
      </c>
      <c r="K30" s="31">
        <v>0</v>
      </c>
      <c r="L30" s="22">
        <f t="shared" si="1"/>
        <v>456</v>
      </c>
      <c r="M30" s="24">
        <v>25</v>
      </c>
      <c r="N30" s="22">
        <f t="shared" si="2"/>
        <v>14088.5</v>
      </c>
    </row>
    <row r="31" spans="1:14" s="25" customFormat="1" ht="20.25" customHeight="1" x14ac:dyDescent="0.2">
      <c r="A31" s="19">
        <f t="shared" si="3"/>
        <v>23</v>
      </c>
      <c r="B31" s="94" t="s">
        <v>448</v>
      </c>
      <c r="C31" s="92" t="s">
        <v>449</v>
      </c>
      <c r="D31" s="19" t="s">
        <v>28</v>
      </c>
      <c r="E31" s="95" t="s">
        <v>451</v>
      </c>
      <c r="F31" s="19" t="s">
        <v>450</v>
      </c>
      <c r="G31" s="26" t="s">
        <v>92</v>
      </c>
      <c r="H31" s="28">
        <v>45108</v>
      </c>
      <c r="I31" s="66">
        <v>16000</v>
      </c>
      <c r="J31" s="22">
        <f t="shared" si="0"/>
        <v>459.2</v>
      </c>
      <c r="K31" s="31">
        <v>0</v>
      </c>
      <c r="L31" s="22">
        <f t="shared" si="1"/>
        <v>486.4</v>
      </c>
      <c r="M31" s="24">
        <v>25</v>
      </c>
      <c r="N31" s="22">
        <f t="shared" si="2"/>
        <v>15029.4</v>
      </c>
    </row>
    <row r="32" spans="1:14" s="25" customFormat="1" ht="20.25" customHeight="1" x14ac:dyDescent="0.2">
      <c r="A32" s="19">
        <f t="shared" si="3"/>
        <v>24</v>
      </c>
      <c r="B32" s="24" t="s">
        <v>126</v>
      </c>
      <c r="C32" s="24" t="s">
        <v>127</v>
      </c>
      <c r="D32" s="19" t="s">
        <v>20</v>
      </c>
      <c r="E32" s="26" t="s">
        <v>125</v>
      </c>
      <c r="F32" s="26" t="s">
        <v>115</v>
      </c>
      <c r="G32" s="24" t="s">
        <v>92</v>
      </c>
      <c r="H32" s="28">
        <v>44713</v>
      </c>
      <c r="I32" s="21">
        <v>18000</v>
      </c>
      <c r="J32" s="22">
        <f t="shared" si="0"/>
        <v>516.6</v>
      </c>
      <c r="K32" s="31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5" s="25" customFormat="1" ht="20.25" customHeight="1" x14ac:dyDescent="0.2">
      <c r="A33" s="19">
        <f t="shared" si="3"/>
        <v>25</v>
      </c>
      <c r="B33" s="26" t="s">
        <v>235</v>
      </c>
      <c r="C33" s="24" t="s">
        <v>236</v>
      </c>
      <c r="D33" s="19" t="s">
        <v>28</v>
      </c>
      <c r="E33" s="26" t="s">
        <v>174</v>
      </c>
      <c r="F33" s="26" t="s">
        <v>237</v>
      </c>
      <c r="G33" s="24" t="s">
        <v>92</v>
      </c>
      <c r="H33" s="28">
        <v>43160</v>
      </c>
      <c r="I33" s="30">
        <v>11000</v>
      </c>
      <c r="J33" s="22">
        <f t="shared" ref="J33:J63" si="4">I33*2.87/100</f>
        <v>315.7</v>
      </c>
      <c r="K33" s="31">
        <v>0</v>
      </c>
      <c r="L33" s="22">
        <f t="shared" ref="L33:L63" si="5">I33*3.04/100</f>
        <v>334.4</v>
      </c>
      <c r="M33" s="24">
        <v>25</v>
      </c>
      <c r="N33" s="22">
        <f t="shared" ref="N33:N63" si="6">I33-J33-K33-L33-M33</f>
        <v>10324.9</v>
      </c>
    </row>
    <row r="34" spans="1:15" s="25" customFormat="1" ht="20.25" customHeight="1" x14ac:dyDescent="0.25">
      <c r="A34" s="19">
        <f t="shared" si="3"/>
        <v>26</v>
      </c>
      <c r="B34" s="91" t="s">
        <v>386</v>
      </c>
      <c r="C34" s="92" t="s">
        <v>387</v>
      </c>
      <c r="D34" s="19" t="s">
        <v>28</v>
      </c>
      <c r="E34" s="90" t="s">
        <v>174</v>
      </c>
      <c r="F34" s="96" t="s">
        <v>409</v>
      </c>
      <c r="G34" s="26" t="s">
        <v>92</v>
      </c>
      <c r="H34" s="28">
        <v>44958</v>
      </c>
      <c r="I34" s="21">
        <v>10000</v>
      </c>
      <c r="J34" s="22">
        <f t="shared" si="4"/>
        <v>287</v>
      </c>
      <c r="K34" s="31">
        <v>0</v>
      </c>
      <c r="L34" s="22">
        <f t="shared" si="5"/>
        <v>304</v>
      </c>
      <c r="M34" s="24">
        <v>25</v>
      </c>
      <c r="N34" s="22">
        <f t="shared" si="6"/>
        <v>9384</v>
      </c>
    </row>
    <row r="35" spans="1:15" s="25" customFormat="1" ht="20.25" customHeight="1" x14ac:dyDescent="0.2">
      <c r="A35" s="19">
        <f t="shared" si="3"/>
        <v>27</v>
      </c>
      <c r="B35" s="26" t="s">
        <v>228</v>
      </c>
      <c r="C35" s="24" t="s">
        <v>229</v>
      </c>
      <c r="D35" s="69" t="s">
        <v>28</v>
      </c>
      <c r="E35" s="26" t="s">
        <v>230</v>
      </c>
      <c r="F35" s="26" t="s">
        <v>231</v>
      </c>
      <c r="G35" s="26" t="s">
        <v>92</v>
      </c>
      <c r="H35" s="28">
        <v>40231</v>
      </c>
      <c r="I35" s="30">
        <v>12000</v>
      </c>
      <c r="J35" s="22">
        <f t="shared" si="4"/>
        <v>344.4</v>
      </c>
      <c r="K35" s="31">
        <v>0</v>
      </c>
      <c r="L35" s="22">
        <f t="shared" si="5"/>
        <v>364.8</v>
      </c>
      <c r="M35" s="24">
        <v>25</v>
      </c>
      <c r="N35" s="22">
        <f t="shared" si="6"/>
        <v>11265.800000000001</v>
      </c>
    </row>
    <row r="36" spans="1:15" s="25" customFormat="1" ht="20.25" customHeight="1" x14ac:dyDescent="0.2">
      <c r="A36" s="19">
        <f t="shared" si="3"/>
        <v>28</v>
      </c>
      <c r="B36" s="26" t="s">
        <v>321</v>
      </c>
      <c r="C36" s="24" t="s">
        <v>322</v>
      </c>
      <c r="D36" s="69" t="s">
        <v>20</v>
      </c>
      <c r="E36" s="26" t="s">
        <v>210</v>
      </c>
      <c r="F36" s="75" t="s">
        <v>317</v>
      </c>
      <c r="G36" s="26" t="s">
        <v>92</v>
      </c>
      <c r="H36" s="28">
        <v>44927</v>
      </c>
      <c r="I36" s="77">
        <v>10000</v>
      </c>
      <c r="J36" s="22">
        <f t="shared" si="4"/>
        <v>287</v>
      </c>
      <c r="K36" s="31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5" s="25" customFormat="1" ht="20.25" customHeight="1" x14ac:dyDescent="0.2">
      <c r="A37" s="19">
        <f t="shared" si="3"/>
        <v>29</v>
      </c>
      <c r="B37" s="26" t="s">
        <v>335</v>
      </c>
      <c r="C37" s="24" t="s">
        <v>336</v>
      </c>
      <c r="D37" s="69" t="s">
        <v>20</v>
      </c>
      <c r="E37" s="26" t="s">
        <v>337</v>
      </c>
      <c r="F37" s="26" t="s">
        <v>97</v>
      </c>
      <c r="G37" s="26" t="s">
        <v>92</v>
      </c>
      <c r="H37" s="28">
        <v>41609</v>
      </c>
      <c r="I37" s="30">
        <v>10000</v>
      </c>
      <c r="J37" s="22">
        <f t="shared" si="4"/>
        <v>287</v>
      </c>
      <c r="K37" s="31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5" s="25" customFormat="1" ht="20.25" customHeight="1" x14ac:dyDescent="0.2">
      <c r="A38" s="19">
        <f t="shared" si="3"/>
        <v>30</v>
      </c>
      <c r="B38" s="62" t="s">
        <v>195</v>
      </c>
      <c r="C38" s="24" t="s">
        <v>196</v>
      </c>
      <c r="D38" s="69" t="s">
        <v>20</v>
      </c>
      <c r="E38" s="26" t="s">
        <v>125</v>
      </c>
      <c r="F38" s="27" t="s">
        <v>72</v>
      </c>
      <c r="G38" s="26" t="s">
        <v>92</v>
      </c>
      <c r="H38" s="28">
        <v>44564</v>
      </c>
      <c r="I38" s="66">
        <v>18000</v>
      </c>
      <c r="J38" s="22">
        <f t="shared" si="4"/>
        <v>516.6</v>
      </c>
      <c r="K38" s="31">
        <v>0</v>
      </c>
      <c r="L38" s="22">
        <f t="shared" si="5"/>
        <v>547.20000000000005</v>
      </c>
      <c r="M38" s="24">
        <v>25</v>
      </c>
      <c r="N38" s="22">
        <f t="shared" si="6"/>
        <v>16911.2</v>
      </c>
    </row>
    <row r="39" spans="1:15" s="25" customFormat="1" ht="20.25" customHeight="1" x14ac:dyDescent="0.2">
      <c r="A39" s="19">
        <f t="shared" si="3"/>
        <v>31</v>
      </c>
      <c r="B39" s="62" t="s">
        <v>197</v>
      </c>
      <c r="C39" s="24" t="s">
        <v>198</v>
      </c>
      <c r="D39" s="69" t="s">
        <v>20</v>
      </c>
      <c r="E39" s="26" t="s">
        <v>125</v>
      </c>
      <c r="F39" s="27" t="s">
        <v>199</v>
      </c>
      <c r="G39" s="26" t="s">
        <v>92</v>
      </c>
      <c r="H39" s="28">
        <v>44564</v>
      </c>
      <c r="I39" s="66">
        <v>18000</v>
      </c>
      <c r="J39" s="22">
        <f t="shared" si="4"/>
        <v>516.6</v>
      </c>
      <c r="K39" s="31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5" s="25" customFormat="1" ht="20.25" customHeight="1" x14ac:dyDescent="0.2">
      <c r="A40" s="19">
        <f t="shared" si="3"/>
        <v>32</v>
      </c>
      <c r="B40" s="26" t="s">
        <v>179</v>
      </c>
      <c r="C40" s="24" t="s">
        <v>180</v>
      </c>
      <c r="D40" s="69" t="s">
        <v>28</v>
      </c>
      <c r="E40" s="26" t="s">
        <v>181</v>
      </c>
      <c r="F40" s="26" t="s">
        <v>182</v>
      </c>
      <c r="G40" s="26" t="s">
        <v>92</v>
      </c>
      <c r="H40" s="28">
        <v>40490</v>
      </c>
      <c r="I40" s="30">
        <v>25450</v>
      </c>
      <c r="J40" s="22">
        <f t="shared" si="4"/>
        <v>730.41499999999996</v>
      </c>
      <c r="K40" s="31">
        <v>0</v>
      </c>
      <c r="L40" s="22">
        <f t="shared" si="5"/>
        <v>773.68</v>
      </c>
      <c r="M40" s="31">
        <f>1715.46+25</f>
        <v>1740.46</v>
      </c>
      <c r="N40" s="22">
        <f t="shared" si="6"/>
        <v>22205.445</v>
      </c>
    </row>
    <row r="41" spans="1:15" s="25" customFormat="1" ht="20.25" customHeight="1" x14ac:dyDescent="0.25">
      <c r="A41" s="19">
        <f t="shared" si="3"/>
        <v>33</v>
      </c>
      <c r="B41" s="93" t="s">
        <v>392</v>
      </c>
      <c r="C41" s="92" t="s">
        <v>393</v>
      </c>
      <c r="D41" s="19" t="s">
        <v>28</v>
      </c>
      <c r="E41" s="90" t="s">
        <v>174</v>
      </c>
      <c r="F41" s="90" t="s">
        <v>411</v>
      </c>
      <c r="G41" s="26" t="s">
        <v>92</v>
      </c>
      <c r="H41" s="28">
        <v>44958</v>
      </c>
      <c r="I41" s="21">
        <v>10000</v>
      </c>
      <c r="J41" s="22">
        <f t="shared" si="4"/>
        <v>287</v>
      </c>
      <c r="K41" s="31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5" customFormat="1" ht="20.25" customHeight="1" x14ac:dyDescent="0.2">
      <c r="A42" s="19">
        <f t="shared" si="3"/>
        <v>34</v>
      </c>
      <c r="B42" s="26" t="s">
        <v>338</v>
      </c>
      <c r="C42" s="24" t="s">
        <v>339</v>
      </c>
      <c r="D42" s="69" t="s">
        <v>20</v>
      </c>
      <c r="E42" s="26" t="s">
        <v>240</v>
      </c>
      <c r="F42" s="26" t="s">
        <v>340</v>
      </c>
      <c r="G42" s="26" t="s">
        <v>92</v>
      </c>
      <c r="H42" s="28">
        <v>40648</v>
      </c>
      <c r="I42" s="30">
        <v>10000</v>
      </c>
      <c r="J42" s="22">
        <f t="shared" si="4"/>
        <v>287</v>
      </c>
      <c r="K42" s="31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5" customFormat="1" ht="20.25" customHeight="1" x14ac:dyDescent="0.2">
      <c r="A43" s="19">
        <f t="shared" si="3"/>
        <v>35</v>
      </c>
      <c r="B43" s="105" t="s">
        <v>148</v>
      </c>
      <c r="C43" s="24" t="s">
        <v>149</v>
      </c>
      <c r="D43" s="19" t="s">
        <v>20</v>
      </c>
      <c r="E43" s="26" t="s">
        <v>150</v>
      </c>
      <c r="F43" s="68" t="s">
        <v>474</v>
      </c>
      <c r="G43" s="24" t="s">
        <v>92</v>
      </c>
      <c r="H43" s="28">
        <v>44805</v>
      </c>
      <c r="I43" s="108">
        <v>18000</v>
      </c>
      <c r="J43" s="22">
        <f t="shared" si="4"/>
        <v>516.6</v>
      </c>
      <c r="K43" s="31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5" customFormat="1" ht="20.25" customHeight="1" x14ac:dyDescent="0.2">
      <c r="A44" s="19">
        <f t="shared" si="3"/>
        <v>36</v>
      </c>
      <c r="B44" s="105" t="s">
        <v>193</v>
      </c>
      <c r="C44" s="24" t="s">
        <v>194</v>
      </c>
      <c r="D44" s="69" t="s">
        <v>28</v>
      </c>
      <c r="E44" s="26" t="s">
        <v>192</v>
      </c>
      <c r="F44" s="75" t="s">
        <v>72</v>
      </c>
      <c r="G44" s="26" t="s">
        <v>92</v>
      </c>
      <c r="H44" s="28">
        <v>44927</v>
      </c>
      <c r="I44" s="107">
        <v>20000</v>
      </c>
      <c r="J44" s="22">
        <f t="shared" si="4"/>
        <v>574</v>
      </c>
      <c r="K44" s="31">
        <v>0</v>
      </c>
      <c r="L44" s="22">
        <f t="shared" si="5"/>
        <v>608</v>
      </c>
      <c r="M44" s="24">
        <v>25</v>
      </c>
      <c r="N44" s="22">
        <f t="shared" si="6"/>
        <v>18793</v>
      </c>
    </row>
    <row r="45" spans="1:15" s="25" customFormat="1" ht="20.25" customHeight="1" x14ac:dyDescent="0.2">
      <c r="A45" s="19">
        <f t="shared" si="3"/>
        <v>37</v>
      </c>
      <c r="B45" s="105" t="s">
        <v>224</v>
      </c>
      <c r="C45" s="24" t="s">
        <v>225</v>
      </c>
      <c r="D45" s="69" t="s">
        <v>28</v>
      </c>
      <c r="E45" s="26" t="s">
        <v>226</v>
      </c>
      <c r="F45" s="26" t="s">
        <v>227</v>
      </c>
      <c r="G45" s="26" t="s">
        <v>92</v>
      </c>
      <c r="H45" s="28">
        <v>40571</v>
      </c>
      <c r="I45" s="106">
        <v>12600</v>
      </c>
      <c r="J45" s="22">
        <f t="shared" si="4"/>
        <v>361.62</v>
      </c>
      <c r="K45" s="31">
        <v>0</v>
      </c>
      <c r="L45" s="22">
        <f t="shared" si="5"/>
        <v>383.04</v>
      </c>
      <c r="M45" s="24">
        <v>25</v>
      </c>
      <c r="N45" s="22">
        <f t="shared" si="6"/>
        <v>11830.339999999998</v>
      </c>
    </row>
    <row r="46" spans="1:15" s="25" customFormat="1" ht="20.25" customHeight="1" x14ac:dyDescent="0.2">
      <c r="A46" s="19">
        <f t="shared" si="3"/>
        <v>38</v>
      </c>
      <c r="B46" s="24" t="s">
        <v>131</v>
      </c>
      <c r="C46" s="24" t="s">
        <v>132</v>
      </c>
      <c r="D46" s="19" t="s">
        <v>20</v>
      </c>
      <c r="E46" s="26" t="s">
        <v>125</v>
      </c>
      <c r="F46" s="26" t="s">
        <v>115</v>
      </c>
      <c r="G46" s="24" t="s">
        <v>92</v>
      </c>
      <c r="H46" s="28">
        <v>44713</v>
      </c>
      <c r="I46" s="21">
        <v>18000</v>
      </c>
      <c r="J46" s="22">
        <f t="shared" si="4"/>
        <v>516.6</v>
      </c>
      <c r="K46" s="31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5" customFormat="1" ht="20.25" customHeight="1" x14ac:dyDescent="0.2">
      <c r="A47" s="19">
        <f t="shared" si="3"/>
        <v>39</v>
      </c>
      <c r="B47" s="63" t="s">
        <v>208</v>
      </c>
      <c r="C47" s="24" t="s">
        <v>209</v>
      </c>
      <c r="D47" s="69" t="s">
        <v>20</v>
      </c>
      <c r="E47" s="26" t="s">
        <v>210</v>
      </c>
      <c r="F47" s="27" t="s">
        <v>97</v>
      </c>
      <c r="G47" s="26" t="s">
        <v>92</v>
      </c>
      <c r="H47" s="28">
        <v>44564</v>
      </c>
      <c r="I47" s="66">
        <v>14000</v>
      </c>
      <c r="J47" s="22">
        <f t="shared" si="4"/>
        <v>401.8</v>
      </c>
      <c r="K47" s="31">
        <v>0</v>
      </c>
      <c r="L47" s="22">
        <f t="shared" si="5"/>
        <v>425.6</v>
      </c>
      <c r="M47" s="24">
        <v>25</v>
      </c>
      <c r="N47" s="22">
        <f t="shared" si="6"/>
        <v>13147.6</v>
      </c>
    </row>
    <row r="48" spans="1:15" ht="20.25" customHeight="1" x14ac:dyDescent="0.25">
      <c r="A48" s="19">
        <f t="shared" si="3"/>
        <v>40</v>
      </c>
      <c r="B48" s="91" t="s">
        <v>459</v>
      </c>
      <c r="C48" s="91" t="s">
        <v>460</v>
      </c>
      <c r="D48" s="103" t="s">
        <v>20</v>
      </c>
      <c r="E48" s="64" t="s">
        <v>130</v>
      </c>
      <c r="F48" s="90" t="s">
        <v>444</v>
      </c>
      <c r="G48" s="26" t="s">
        <v>92</v>
      </c>
      <c r="H48" s="28">
        <v>45170</v>
      </c>
      <c r="I48" s="66">
        <v>18000</v>
      </c>
      <c r="J48" s="22">
        <f t="shared" si="4"/>
        <v>516.6</v>
      </c>
      <c r="K48" s="31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  <c r="O48" s="25"/>
    </row>
    <row r="49" spans="1:14" ht="20.25" customHeight="1" x14ac:dyDescent="0.25">
      <c r="A49" s="19">
        <f t="shared" si="3"/>
        <v>41</v>
      </c>
      <c r="B49" s="26" t="s">
        <v>186</v>
      </c>
      <c r="C49" s="24" t="s">
        <v>187</v>
      </c>
      <c r="D49" s="69" t="s">
        <v>28</v>
      </c>
      <c r="E49" s="26" t="s">
        <v>118</v>
      </c>
      <c r="F49" s="75" t="s">
        <v>97</v>
      </c>
      <c r="G49" s="26" t="s">
        <v>92</v>
      </c>
      <c r="H49" s="28">
        <v>44927</v>
      </c>
      <c r="I49" s="76">
        <v>25000</v>
      </c>
      <c r="J49" s="22">
        <f t="shared" si="4"/>
        <v>717.5</v>
      </c>
      <c r="K49" s="31">
        <v>0</v>
      </c>
      <c r="L49" s="22">
        <f t="shared" si="5"/>
        <v>760</v>
      </c>
      <c r="M49" s="24">
        <v>25</v>
      </c>
      <c r="N49" s="22">
        <f t="shared" si="6"/>
        <v>23497.5</v>
      </c>
    </row>
    <row r="50" spans="1:14" ht="20.25" customHeight="1" x14ac:dyDescent="0.25">
      <c r="A50" s="19">
        <f t="shared" si="3"/>
        <v>42</v>
      </c>
      <c r="B50" s="26" t="s">
        <v>128</v>
      </c>
      <c r="C50" s="24" t="s">
        <v>129</v>
      </c>
      <c r="D50" s="19" t="s">
        <v>20</v>
      </c>
      <c r="E50" s="26" t="s">
        <v>130</v>
      </c>
      <c r="F50" s="26" t="s">
        <v>474</v>
      </c>
      <c r="G50" s="24" t="s">
        <v>92</v>
      </c>
      <c r="H50" s="28">
        <v>44866</v>
      </c>
      <c r="I50" s="21">
        <v>18000</v>
      </c>
      <c r="J50" s="22">
        <f t="shared" si="4"/>
        <v>516.6</v>
      </c>
      <c r="K50" s="67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4" ht="20.25" customHeight="1" x14ac:dyDescent="0.25">
      <c r="A51" s="19">
        <f t="shared" si="3"/>
        <v>43</v>
      </c>
      <c r="B51" s="91" t="s">
        <v>406</v>
      </c>
      <c r="C51" s="92" t="s">
        <v>254</v>
      </c>
      <c r="D51" s="19" t="s">
        <v>28</v>
      </c>
      <c r="E51" s="90" t="s">
        <v>174</v>
      </c>
      <c r="F51" s="90" t="s">
        <v>415</v>
      </c>
      <c r="G51" s="26" t="s">
        <v>92</v>
      </c>
      <c r="H51" s="28">
        <v>44958</v>
      </c>
      <c r="I51" s="66">
        <v>10000</v>
      </c>
      <c r="J51" s="22">
        <f t="shared" si="4"/>
        <v>287</v>
      </c>
      <c r="K51" s="31">
        <v>0</v>
      </c>
      <c r="L51" s="22">
        <f t="shared" si="5"/>
        <v>304</v>
      </c>
      <c r="M51" s="24">
        <v>25</v>
      </c>
      <c r="N51" s="22">
        <f t="shared" si="6"/>
        <v>9384</v>
      </c>
    </row>
    <row r="52" spans="1:14" ht="20.25" customHeight="1" x14ac:dyDescent="0.25">
      <c r="A52" s="19">
        <f t="shared" si="3"/>
        <v>44</v>
      </c>
      <c r="B52" s="93" t="s">
        <v>394</v>
      </c>
      <c r="C52" s="92" t="s">
        <v>395</v>
      </c>
      <c r="D52" s="19" t="s">
        <v>28</v>
      </c>
      <c r="E52" s="90" t="s">
        <v>174</v>
      </c>
      <c r="F52" s="90" t="s">
        <v>317</v>
      </c>
      <c r="G52" s="26" t="s">
        <v>92</v>
      </c>
      <c r="H52" s="28">
        <v>44958</v>
      </c>
      <c r="I52" s="66">
        <v>10000</v>
      </c>
      <c r="J52" s="22">
        <f t="shared" si="4"/>
        <v>287</v>
      </c>
      <c r="K52" s="31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4" ht="20.25" customHeight="1" x14ac:dyDescent="0.25">
      <c r="A53" s="19">
        <f t="shared" si="3"/>
        <v>45</v>
      </c>
      <c r="B53" s="26" t="s">
        <v>341</v>
      </c>
      <c r="C53" s="24" t="s">
        <v>342</v>
      </c>
      <c r="D53" s="69" t="s">
        <v>28</v>
      </c>
      <c r="E53" s="26" t="s">
        <v>230</v>
      </c>
      <c r="F53" s="26" t="s">
        <v>343</v>
      </c>
      <c r="G53" s="26" t="s">
        <v>92</v>
      </c>
      <c r="H53" s="28">
        <v>41034</v>
      </c>
      <c r="I53" s="30">
        <v>10000</v>
      </c>
      <c r="J53" s="22">
        <f t="shared" si="4"/>
        <v>287</v>
      </c>
      <c r="K53" s="31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4" ht="20.25" customHeight="1" x14ac:dyDescent="0.25">
      <c r="A54" s="19">
        <f t="shared" si="3"/>
        <v>46</v>
      </c>
      <c r="B54" s="94" t="s">
        <v>388</v>
      </c>
      <c r="C54" s="92" t="s">
        <v>389</v>
      </c>
      <c r="D54" s="19" t="s">
        <v>20</v>
      </c>
      <c r="E54" s="26" t="s">
        <v>174</v>
      </c>
      <c r="F54" s="90" t="s">
        <v>410</v>
      </c>
      <c r="G54" s="24" t="s">
        <v>92</v>
      </c>
      <c r="H54" s="28">
        <v>44958</v>
      </c>
      <c r="I54" s="21">
        <v>15000</v>
      </c>
      <c r="J54" s="22">
        <f t="shared" si="4"/>
        <v>430.5</v>
      </c>
      <c r="K54" s="31">
        <v>0</v>
      </c>
      <c r="L54" s="22">
        <f t="shared" si="5"/>
        <v>456</v>
      </c>
      <c r="M54" s="24">
        <v>25</v>
      </c>
      <c r="N54" s="22">
        <f t="shared" si="6"/>
        <v>14088.5</v>
      </c>
    </row>
    <row r="55" spans="1:14" s="41" customFormat="1" ht="20.25" customHeight="1" x14ac:dyDescent="0.2">
      <c r="A55" s="19">
        <f t="shared" si="3"/>
        <v>47</v>
      </c>
      <c r="B55" s="26" t="s">
        <v>315</v>
      </c>
      <c r="C55" s="24" t="s">
        <v>316</v>
      </c>
      <c r="D55" s="69" t="s">
        <v>20</v>
      </c>
      <c r="E55" s="26" t="s">
        <v>210</v>
      </c>
      <c r="F55" s="75" t="s">
        <v>317</v>
      </c>
      <c r="G55" s="26" t="s">
        <v>92</v>
      </c>
      <c r="H55" s="28">
        <v>44927</v>
      </c>
      <c r="I55" s="77">
        <v>10000</v>
      </c>
      <c r="J55" s="22">
        <f t="shared" si="4"/>
        <v>287</v>
      </c>
      <c r="K55" s="31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4" ht="20.25" customHeight="1" x14ac:dyDescent="0.25">
      <c r="A56" s="19">
        <f t="shared" si="3"/>
        <v>48</v>
      </c>
      <c r="B56" s="26" t="s">
        <v>145</v>
      </c>
      <c r="C56" s="24" t="s">
        <v>146</v>
      </c>
      <c r="D56" s="19" t="s">
        <v>20</v>
      </c>
      <c r="E56" s="26" t="s">
        <v>147</v>
      </c>
      <c r="F56" s="26" t="s">
        <v>471</v>
      </c>
      <c r="G56" s="24" t="s">
        <v>92</v>
      </c>
      <c r="H56" s="28">
        <v>44805</v>
      </c>
      <c r="I56" s="21">
        <v>18000</v>
      </c>
      <c r="J56" s="22">
        <f t="shared" si="4"/>
        <v>516.6</v>
      </c>
      <c r="K56" s="67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4" ht="20.25" customHeight="1" x14ac:dyDescent="0.25">
      <c r="A57" s="19">
        <f t="shared" si="3"/>
        <v>49</v>
      </c>
      <c r="B57" s="63" t="s">
        <v>211</v>
      </c>
      <c r="C57" s="24" t="s">
        <v>212</v>
      </c>
      <c r="D57" s="69" t="s">
        <v>20</v>
      </c>
      <c r="E57" s="26" t="s">
        <v>210</v>
      </c>
      <c r="F57" s="27" t="s">
        <v>213</v>
      </c>
      <c r="G57" s="26" t="s">
        <v>92</v>
      </c>
      <c r="H57" s="28">
        <v>44564</v>
      </c>
      <c r="I57" s="66">
        <v>14000</v>
      </c>
      <c r="J57" s="22">
        <f t="shared" si="4"/>
        <v>401.8</v>
      </c>
      <c r="K57" s="31">
        <v>0</v>
      </c>
      <c r="L57" s="22">
        <f t="shared" si="5"/>
        <v>425.6</v>
      </c>
      <c r="M57" s="24">
        <v>25</v>
      </c>
      <c r="N57" s="22">
        <f t="shared" si="6"/>
        <v>13147.6</v>
      </c>
    </row>
    <row r="58" spans="1:14" ht="20.25" customHeight="1" x14ac:dyDescent="0.25">
      <c r="A58" s="19">
        <f t="shared" si="3"/>
        <v>50</v>
      </c>
      <c r="B58" s="26" t="s">
        <v>262</v>
      </c>
      <c r="C58" s="24" t="s">
        <v>263</v>
      </c>
      <c r="D58" s="19" t="s">
        <v>28</v>
      </c>
      <c r="E58" s="26" t="s">
        <v>248</v>
      </c>
      <c r="F58" s="26" t="s">
        <v>264</v>
      </c>
      <c r="G58" s="24" t="s">
        <v>92</v>
      </c>
      <c r="H58" s="28">
        <v>40057</v>
      </c>
      <c r="I58" s="30">
        <v>10000</v>
      </c>
      <c r="J58" s="22">
        <f t="shared" si="4"/>
        <v>287</v>
      </c>
      <c r="K58" s="31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4" ht="20.25" customHeight="1" x14ac:dyDescent="0.25">
      <c r="A59" s="19">
        <f t="shared" si="3"/>
        <v>51</v>
      </c>
      <c r="B59" s="100" t="s">
        <v>428</v>
      </c>
      <c r="C59" s="92" t="s">
        <v>429</v>
      </c>
      <c r="D59" s="69" t="s">
        <v>28</v>
      </c>
      <c r="E59" s="26" t="s">
        <v>174</v>
      </c>
      <c r="F59" s="95" t="s">
        <v>437</v>
      </c>
      <c r="G59" s="26" t="s">
        <v>92</v>
      </c>
      <c r="H59" s="28">
        <v>45017</v>
      </c>
      <c r="I59" s="30">
        <v>15000</v>
      </c>
      <c r="J59" s="22">
        <f t="shared" si="4"/>
        <v>430.5</v>
      </c>
      <c r="K59" s="31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4" ht="20.25" customHeight="1" x14ac:dyDescent="0.25">
      <c r="A60" s="19">
        <f t="shared" si="3"/>
        <v>52</v>
      </c>
      <c r="B60" s="26" t="s">
        <v>265</v>
      </c>
      <c r="C60" s="24" t="s">
        <v>266</v>
      </c>
      <c r="D60" s="19" t="s">
        <v>28</v>
      </c>
      <c r="E60" s="26" t="s">
        <v>248</v>
      </c>
      <c r="F60" s="26" t="s">
        <v>267</v>
      </c>
      <c r="G60" s="24" t="s">
        <v>92</v>
      </c>
      <c r="H60" s="28">
        <v>40389</v>
      </c>
      <c r="I60" s="30">
        <v>10000</v>
      </c>
      <c r="J60" s="22">
        <f t="shared" si="4"/>
        <v>287</v>
      </c>
      <c r="K60" s="31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4" ht="20.25" customHeight="1" x14ac:dyDescent="0.25">
      <c r="A61" s="19">
        <f t="shared" si="3"/>
        <v>53</v>
      </c>
      <c r="B61" s="68" t="s">
        <v>158</v>
      </c>
      <c r="C61" s="20" t="s">
        <v>159</v>
      </c>
      <c r="D61" s="69" t="s">
        <v>20</v>
      </c>
      <c r="E61" s="26" t="s">
        <v>130</v>
      </c>
      <c r="F61" s="68" t="s">
        <v>471</v>
      </c>
      <c r="G61" s="20" t="s">
        <v>92</v>
      </c>
      <c r="H61" s="28">
        <v>44136</v>
      </c>
      <c r="I61" s="21">
        <v>16500</v>
      </c>
      <c r="J61" s="22">
        <f t="shared" si="4"/>
        <v>473.55</v>
      </c>
      <c r="K61" s="31">
        <v>0</v>
      </c>
      <c r="L61" s="22">
        <f t="shared" si="5"/>
        <v>501.6</v>
      </c>
      <c r="M61" s="24">
        <v>25</v>
      </c>
      <c r="N61" s="22">
        <f t="shared" si="6"/>
        <v>15499.85</v>
      </c>
    </row>
    <row r="62" spans="1:14" ht="20.25" customHeight="1" x14ac:dyDescent="0.25">
      <c r="A62" s="19">
        <f t="shared" si="3"/>
        <v>54</v>
      </c>
      <c r="B62" s="26" t="s">
        <v>200</v>
      </c>
      <c r="C62" s="26" t="s">
        <v>201</v>
      </c>
      <c r="D62" s="69" t="s">
        <v>20</v>
      </c>
      <c r="E62" s="26" t="s">
        <v>125</v>
      </c>
      <c r="F62" s="27" t="s">
        <v>75</v>
      </c>
      <c r="G62" s="26" t="s">
        <v>92</v>
      </c>
      <c r="H62" s="28">
        <v>44564</v>
      </c>
      <c r="I62" s="30">
        <v>18000</v>
      </c>
      <c r="J62" s="22">
        <f t="shared" si="4"/>
        <v>516.6</v>
      </c>
      <c r="K62" s="31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4" ht="20.25" customHeight="1" x14ac:dyDescent="0.25">
      <c r="A63" s="19">
        <f t="shared" si="3"/>
        <v>55</v>
      </c>
      <c r="B63" s="24" t="s">
        <v>163</v>
      </c>
      <c r="C63" s="24" t="s">
        <v>164</v>
      </c>
      <c r="D63" s="19" t="s">
        <v>20</v>
      </c>
      <c r="E63" s="26" t="s">
        <v>165</v>
      </c>
      <c r="F63" s="26" t="s">
        <v>165</v>
      </c>
      <c r="G63" s="24" t="s">
        <v>92</v>
      </c>
      <c r="H63" s="28">
        <v>44429</v>
      </c>
      <c r="I63" s="21">
        <v>14000</v>
      </c>
      <c r="J63" s="22">
        <f t="shared" si="4"/>
        <v>401.8</v>
      </c>
      <c r="K63" s="31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4" ht="20.25" customHeight="1" x14ac:dyDescent="0.25">
      <c r="A64" s="19">
        <f t="shared" si="3"/>
        <v>56</v>
      </c>
      <c r="B64" s="26" t="s">
        <v>268</v>
      </c>
      <c r="C64" s="24" t="s">
        <v>269</v>
      </c>
      <c r="D64" s="19" t="s">
        <v>20</v>
      </c>
      <c r="E64" s="26" t="s">
        <v>210</v>
      </c>
      <c r="F64" s="26" t="s">
        <v>270</v>
      </c>
      <c r="G64" s="24" t="s">
        <v>92</v>
      </c>
      <c r="H64" s="28">
        <v>42298</v>
      </c>
      <c r="I64" s="30">
        <v>10000</v>
      </c>
      <c r="J64" s="22">
        <f t="shared" ref="J64:J90" si="7">I64*2.87/100</f>
        <v>287</v>
      </c>
      <c r="K64" s="31">
        <v>0</v>
      </c>
      <c r="L64" s="22">
        <f t="shared" ref="L64:L90" si="8">I64*3.04/100</f>
        <v>304</v>
      </c>
      <c r="M64" s="24">
        <v>25</v>
      </c>
      <c r="N64" s="22">
        <f t="shared" ref="N64:N90" si="9">I64-J64-K64-L64-M64</f>
        <v>9384</v>
      </c>
    </row>
    <row r="65" spans="1:14" ht="20.25" customHeight="1" x14ac:dyDescent="0.25">
      <c r="A65" s="19">
        <f t="shared" si="3"/>
        <v>57</v>
      </c>
      <c r="B65" s="26" t="s">
        <v>318</v>
      </c>
      <c r="C65" s="24" t="s">
        <v>319</v>
      </c>
      <c r="D65" s="69" t="s">
        <v>20</v>
      </c>
      <c r="E65" s="26" t="s">
        <v>210</v>
      </c>
      <c r="F65" s="75" t="s">
        <v>320</v>
      </c>
      <c r="G65" s="26" t="s">
        <v>92</v>
      </c>
      <c r="H65" s="28">
        <v>44927</v>
      </c>
      <c r="I65" s="77">
        <v>10000</v>
      </c>
      <c r="J65" s="22">
        <f t="shared" si="7"/>
        <v>287</v>
      </c>
      <c r="K65" s="31">
        <v>0</v>
      </c>
      <c r="L65" s="22">
        <f t="shared" si="8"/>
        <v>304</v>
      </c>
      <c r="M65" s="24">
        <v>25</v>
      </c>
      <c r="N65" s="22">
        <f t="shared" si="9"/>
        <v>9384</v>
      </c>
    </row>
    <row r="66" spans="1:14" ht="20.25" customHeight="1" x14ac:dyDescent="0.25">
      <c r="A66" s="19">
        <f t="shared" si="3"/>
        <v>58</v>
      </c>
      <c r="B66" s="24" t="s">
        <v>166</v>
      </c>
      <c r="C66" s="24" t="s">
        <v>167</v>
      </c>
      <c r="D66" s="19" t="s">
        <v>20</v>
      </c>
      <c r="E66" s="26" t="s">
        <v>165</v>
      </c>
      <c r="F66" s="26" t="s">
        <v>165</v>
      </c>
      <c r="G66" s="24" t="s">
        <v>92</v>
      </c>
      <c r="H66" s="28">
        <v>44525</v>
      </c>
      <c r="I66" s="21">
        <v>14000</v>
      </c>
      <c r="J66" s="22">
        <f t="shared" si="7"/>
        <v>401.8</v>
      </c>
      <c r="K66" s="67">
        <v>0</v>
      </c>
      <c r="L66" s="22">
        <f t="shared" si="8"/>
        <v>425.6</v>
      </c>
      <c r="M66" s="24">
        <v>25</v>
      </c>
      <c r="N66" s="22">
        <f t="shared" si="9"/>
        <v>13147.6</v>
      </c>
    </row>
    <row r="67" spans="1:14" ht="20.25" customHeight="1" x14ac:dyDescent="0.25">
      <c r="A67" s="19">
        <f t="shared" si="3"/>
        <v>59</v>
      </c>
      <c r="B67" s="91" t="s">
        <v>455</v>
      </c>
      <c r="C67" s="91" t="s">
        <v>456</v>
      </c>
      <c r="D67" s="103" t="s">
        <v>20</v>
      </c>
      <c r="E67" s="64" t="s">
        <v>147</v>
      </c>
      <c r="F67" s="64" t="s">
        <v>72</v>
      </c>
      <c r="G67" s="26" t="s">
        <v>92</v>
      </c>
      <c r="H67" s="28">
        <v>45170</v>
      </c>
      <c r="I67" s="21">
        <v>18000</v>
      </c>
      <c r="J67" s="22">
        <f t="shared" si="7"/>
        <v>516.6</v>
      </c>
      <c r="K67" s="31">
        <v>0</v>
      </c>
      <c r="L67" s="22">
        <f t="shared" si="8"/>
        <v>547.20000000000005</v>
      </c>
      <c r="M67" s="24">
        <v>25</v>
      </c>
      <c r="N67" s="22">
        <f t="shared" si="9"/>
        <v>16911.2</v>
      </c>
    </row>
    <row r="68" spans="1:14" ht="20.25" customHeight="1" x14ac:dyDescent="0.25">
      <c r="A68" s="19">
        <f t="shared" si="3"/>
        <v>60</v>
      </c>
      <c r="B68" s="94" t="s">
        <v>452</v>
      </c>
      <c r="C68" s="92" t="s">
        <v>453</v>
      </c>
      <c r="D68" s="19" t="s">
        <v>28</v>
      </c>
      <c r="E68" s="95" t="s">
        <v>56</v>
      </c>
      <c r="F68" s="19" t="s">
        <v>454</v>
      </c>
      <c r="G68" s="26" t="s">
        <v>92</v>
      </c>
      <c r="H68" s="28">
        <v>45108</v>
      </c>
      <c r="I68" s="21">
        <v>30000</v>
      </c>
      <c r="J68" s="22">
        <f t="shared" si="7"/>
        <v>861</v>
      </c>
      <c r="K68" s="31">
        <v>0</v>
      </c>
      <c r="L68" s="22">
        <f t="shared" si="8"/>
        <v>912</v>
      </c>
      <c r="M68" s="24">
        <v>25</v>
      </c>
      <c r="N68" s="22">
        <f t="shared" si="9"/>
        <v>28202</v>
      </c>
    </row>
    <row r="69" spans="1:14" ht="20.25" customHeight="1" x14ac:dyDescent="0.25">
      <c r="A69" s="19">
        <f t="shared" si="3"/>
        <v>61</v>
      </c>
      <c r="B69" s="93" t="s">
        <v>382</v>
      </c>
      <c r="C69" s="92" t="s">
        <v>383</v>
      </c>
      <c r="D69" s="19" t="s">
        <v>28</v>
      </c>
      <c r="E69" s="26" t="s">
        <v>190</v>
      </c>
      <c r="F69" s="95" t="s">
        <v>199</v>
      </c>
      <c r="G69" s="26" t="s">
        <v>92</v>
      </c>
      <c r="H69" s="28">
        <v>44958</v>
      </c>
      <c r="I69" s="21">
        <v>20000</v>
      </c>
      <c r="J69" s="22">
        <f t="shared" si="7"/>
        <v>574</v>
      </c>
      <c r="K69" s="31">
        <v>0</v>
      </c>
      <c r="L69" s="22">
        <f t="shared" si="8"/>
        <v>608</v>
      </c>
      <c r="M69" s="24">
        <v>25</v>
      </c>
      <c r="N69" s="22">
        <f t="shared" si="9"/>
        <v>18793</v>
      </c>
    </row>
    <row r="70" spans="1:14" ht="20.25" customHeight="1" x14ac:dyDescent="0.25">
      <c r="A70" s="19">
        <f t="shared" si="3"/>
        <v>62</v>
      </c>
      <c r="B70" s="94" t="s">
        <v>419</v>
      </c>
      <c r="C70" s="92" t="s">
        <v>420</v>
      </c>
      <c r="D70" s="19" t="s">
        <v>28</v>
      </c>
      <c r="E70" s="26" t="s">
        <v>174</v>
      </c>
      <c r="F70" s="90" t="s">
        <v>444</v>
      </c>
      <c r="G70" s="26" t="s">
        <v>92</v>
      </c>
      <c r="H70" s="28">
        <v>44961</v>
      </c>
      <c r="I70" s="21">
        <v>15000</v>
      </c>
      <c r="J70" s="22">
        <f t="shared" si="7"/>
        <v>430.5</v>
      </c>
      <c r="K70" s="31">
        <v>0</v>
      </c>
      <c r="L70" s="22">
        <f t="shared" si="8"/>
        <v>456</v>
      </c>
      <c r="M70" s="24">
        <v>25</v>
      </c>
      <c r="N70" s="22">
        <f t="shared" si="9"/>
        <v>14088.5</v>
      </c>
    </row>
    <row r="71" spans="1:14" ht="20.25" customHeight="1" x14ac:dyDescent="0.25">
      <c r="A71" s="19">
        <f t="shared" si="3"/>
        <v>63</v>
      </c>
      <c r="B71" s="26" t="s">
        <v>344</v>
      </c>
      <c r="C71" s="24" t="s">
        <v>345</v>
      </c>
      <c r="D71" s="19" t="s">
        <v>28</v>
      </c>
      <c r="E71" s="26" t="s">
        <v>248</v>
      </c>
      <c r="F71" s="26" t="s">
        <v>346</v>
      </c>
      <c r="G71" s="24" t="s">
        <v>92</v>
      </c>
      <c r="H71" s="28">
        <v>44593</v>
      </c>
      <c r="I71" s="21">
        <v>10000</v>
      </c>
      <c r="J71" s="22">
        <f t="shared" si="7"/>
        <v>287</v>
      </c>
      <c r="K71" s="31">
        <v>0</v>
      </c>
      <c r="L71" s="22">
        <f t="shared" si="8"/>
        <v>304</v>
      </c>
      <c r="M71" s="24">
        <v>25</v>
      </c>
      <c r="N71" s="22">
        <f t="shared" si="9"/>
        <v>9384</v>
      </c>
    </row>
    <row r="72" spans="1:14" ht="20.25" customHeight="1" x14ac:dyDescent="0.25">
      <c r="A72" s="19">
        <f t="shared" si="3"/>
        <v>64</v>
      </c>
      <c r="B72" s="26" t="s">
        <v>116</v>
      </c>
      <c r="C72" s="24" t="s">
        <v>117</v>
      </c>
      <c r="D72" s="19" t="s">
        <v>28</v>
      </c>
      <c r="E72" s="26" t="s">
        <v>118</v>
      </c>
      <c r="F72" s="26" t="s">
        <v>471</v>
      </c>
      <c r="G72" s="24" t="s">
        <v>92</v>
      </c>
      <c r="H72" s="28">
        <v>44774</v>
      </c>
      <c r="I72" s="21">
        <v>25000</v>
      </c>
      <c r="J72" s="22">
        <f t="shared" si="7"/>
        <v>717.5</v>
      </c>
      <c r="K72" s="67">
        <v>0</v>
      </c>
      <c r="L72" s="22">
        <f t="shared" si="8"/>
        <v>760</v>
      </c>
      <c r="M72" s="24">
        <v>25</v>
      </c>
      <c r="N72" s="22">
        <f t="shared" si="9"/>
        <v>23497.5</v>
      </c>
    </row>
    <row r="73" spans="1:14" ht="20.25" customHeight="1" x14ac:dyDescent="0.25">
      <c r="A73" s="19">
        <f t="shared" si="3"/>
        <v>65</v>
      </c>
      <c r="B73" s="26" t="s">
        <v>271</v>
      </c>
      <c r="C73" s="24" t="s">
        <v>272</v>
      </c>
      <c r="D73" s="19" t="s">
        <v>20</v>
      </c>
      <c r="E73" s="26" t="s">
        <v>240</v>
      </c>
      <c r="F73" s="26" t="s">
        <v>273</v>
      </c>
      <c r="G73" s="24" t="s">
        <v>92</v>
      </c>
      <c r="H73" s="28">
        <v>40127</v>
      </c>
      <c r="I73" s="21">
        <v>10000</v>
      </c>
      <c r="J73" s="22">
        <f t="shared" si="7"/>
        <v>287</v>
      </c>
      <c r="K73" s="31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ref="A74:A137" si="10">A73+1</f>
        <v>66</v>
      </c>
      <c r="B74" s="91" t="s">
        <v>404</v>
      </c>
      <c r="C74" s="92" t="s">
        <v>405</v>
      </c>
      <c r="D74" s="19" t="s">
        <v>28</v>
      </c>
      <c r="E74" s="90" t="s">
        <v>174</v>
      </c>
      <c r="F74" s="96" t="s">
        <v>414</v>
      </c>
      <c r="G74" s="26" t="s">
        <v>92</v>
      </c>
      <c r="H74" s="28">
        <v>44958</v>
      </c>
      <c r="I74" s="21">
        <v>10000</v>
      </c>
      <c r="J74" s="22">
        <f t="shared" si="7"/>
        <v>287</v>
      </c>
      <c r="K74" s="31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4" t="s">
        <v>380</v>
      </c>
      <c r="C75" s="92" t="s">
        <v>381</v>
      </c>
      <c r="D75" s="19" t="s">
        <v>20</v>
      </c>
      <c r="E75" s="26" t="s">
        <v>190</v>
      </c>
      <c r="F75" s="95" t="s">
        <v>75</v>
      </c>
      <c r="G75" s="26" t="s">
        <v>92</v>
      </c>
      <c r="H75" s="28">
        <v>44958</v>
      </c>
      <c r="I75" s="21">
        <v>20000</v>
      </c>
      <c r="J75" s="22">
        <f t="shared" si="7"/>
        <v>574</v>
      </c>
      <c r="K75" s="31">
        <v>0</v>
      </c>
      <c r="L75" s="22">
        <f t="shared" si="8"/>
        <v>608</v>
      </c>
      <c r="M75" s="24">
        <v>25</v>
      </c>
      <c r="N75" s="22">
        <f t="shared" si="9"/>
        <v>18793</v>
      </c>
    </row>
    <row r="76" spans="1:14" ht="20.25" customHeight="1" x14ac:dyDescent="0.25">
      <c r="A76" s="19">
        <f t="shared" si="10"/>
        <v>68</v>
      </c>
      <c r="B76" s="26" t="s">
        <v>347</v>
      </c>
      <c r="C76" s="3" t="s">
        <v>348</v>
      </c>
      <c r="D76" s="69" t="s">
        <v>20</v>
      </c>
      <c r="E76" s="26" t="s">
        <v>210</v>
      </c>
      <c r="F76" s="26" t="s">
        <v>349</v>
      </c>
      <c r="G76" s="26" t="s">
        <v>92</v>
      </c>
      <c r="H76" s="28">
        <v>41609</v>
      </c>
      <c r="I76" s="21">
        <v>10000</v>
      </c>
      <c r="J76" s="22">
        <f t="shared" si="7"/>
        <v>287</v>
      </c>
      <c r="K76" s="31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91" t="s">
        <v>422</v>
      </c>
      <c r="C77" s="92" t="s">
        <v>438</v>
      </c>
      <c r="D77" s="19" t="s">
        <v>28</v>
      </c>
      <c r="E77" s="26" t="s">
        <v>118</v>
      </c>
      <c r="F77" s="90" t="s">
        <v>444</v>
      </c>
      <c r="G77" s="26" t="s">
        <v>92</v>
      </c>
      <c r="H77" s="28">
        <v>44986</v>
      </c>
      <c r="I77" s="30">
        <v>25000</v>
      </c>
      <c r="J77" s="22">
        <f t="shared" si="7"/>
        <v>717.5</v>
      </c>
      <c r="K77" s="31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6" t="s">
        <v>350</v>
      </c>
      <c r="C78" s="24" t="s">
        <v>351</v>
      </c>
      <c r="D78" s="69" t="s">
        <v>20</v>
      </c>
      <c r="E78" s="26" t="s">
        <v>240</v>
      </c>
      <c r="F78" s="26" t="s">
        <v>237</v>
      </c>
      <c r="G78" s="26" t="s">
        <v>92</v>
      </c>
      <c r="H78" s="28">
        <v>40620</v>
      </c>
      <c r="I78" s="30">
        <v>10000</v>
      </c>
      <c r="J78" s="22">
        <f t="shared" si="7"/>
        <v>287</v>
      </c>
      <c r="K78" s="31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6" t="s">
        <v>238</v>
      </c>
      <c r="C79" s="24" t="s">
        <v>239</v>
      </c>
      <c r="D79" s="69" t="s">
        <v>20</v>
      </c>
      <c r="E79" s="26" t="s">
        <v>240</v>
      </c>
      <c r="F79" s="26" t="s">
        <v>241</v>
      </c>
      <c r="G79" s="26" t="s">
        <v>92</v>
      </c>
      <c r="H79" s="28">
        <v>40324</v>
      </c>
      <c r="I79" s="30">
        <v>11000</v>
      </c>
      <c r="J79" s="22">
        <f t="shared" si="7"/>
        <v>315.7</v>
      </c>
      <c r="K79" s="31">
        <v>0</v>
      </c>
      <c r="L79" s="22">
        <f t="shared" si="8"/>
        <v>334.4</v>
      </c>
      <c r="M79" s="24">
        <v>25</v>
      </c>
      <c r="N79" s="22">
        <f t="shared" si="9"/>
        <v>10324.9</v>
      </c>
    </row>
    <row r="80" spans="1:14" ht="20.25" customHeight="1" x14ac:dyDescent="0.25">
      <c r="A80" s="19">
        <f t="shared" si="10"/>
        <v>72</v>
      </c>
      <c r="B80" s="26" t="s">
        <v>304</v>
      </c>
      <c r="C80" s="24" t="s">
        <v>305</v>
      </c>
      <c r="D80" s="69" t="s">
        <v>20</v>
      </c>
      <c r="E80" s="26" t="s">
        <v>210</v>
      </c>
      <c r="F80" s="75" t="s">
        <v>475</v>
      </c>
      <c r="G80" s="26" t="s">
        <v>92</v>
      </c>
      <c r="H80" s="28">
        <v>44927</v>
      </c>
      <c r="I80" s="77">
        <v>10000</v>
      </c>
      <c r="J80" s="22">
        <f t="shared" si="7"/>
        <v>287</v>
      </c>
      <c r="K80" s="31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65" t="s">
        <v>214</v>
      </c>
      <c r="C81" s="24" t="s">
        <v>215</v>
      </c>
      <c r="D81" s="69" t="s">
        <v>20</v>
      </c>
      <c r="E81" s="26" t="s">
        <v>210</v>
      </c>
      <c r="F81" s="27" t="s">
        <v>216</v>
      </c>
      <c r="G81" s="26" t="s">
        <v>92</v>
      </c>
      <c r="H81" s="28">
        <v>44564</v>
      </c>
      <c r="I81" s="66">
        <v>14000</v>
      </c>
      <c r="J81" s="22">
        <f t="shared" si="7"/>
        <v>401.8</v>
      </c>
      <c r="K81" s="31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0.25" customHeight="1" x14ac:dyDescent="0.25">
      <c r="A82" s="19">
        <f t="shared" si="10"/>
        <v>74</v>
      </c>
      <c r="B82" s="26" t="s">
        <v>352</v>
      </c>
      <c r="C82" s="24" t="s">
        <v>353</v>
      </c>
      <c r="D82" s="69" t="s">
        <v>20</v>
      </c>
      <c r="E82" s="26" t="s">
        <v>240</v>
      </c>
      <c r="F82" s="26" t="s">
        <v>354</v>
      </c>
      <c r="G82" s="26" t="s">
        <v>92</v>
      </c>
      <c r="H82" s="28">
        <v>40184</v>
      </c>
      <c r="I82" s="30">
        <v>10000</v>
      </c>
      <c r="J82" s="22">
        <f t="shared" si="7"/>
        <v>287</v>
      </c>
      <c r="K82" s="31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6" t="s">
        <v>355</v>
      </c>
      <c r="C83" s="24" t="s">
        <v>356</v>
      </c>
      <c r="D83" s="69" t="s">
        <v>20</v>
      </c>
      <c r="E83" s="26" t="s">
        <v>240</v>
      </c>
      <c r="F83" s="26" t="s">
        <v>357</v>
      </c>
      <c r="G83" s="26" t="s">
        <v>92</v>
      </c>
      <c r="H83" s="28">
        <v>40184</v>
      </c>
      <c r="I83" s="30">
        <v>10000</v>
      </c>
      <c r="J83" s="22">
        <f t="shared" si="7"/>
        <v>287</v>
      </c>
      <c r="K83" s="31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6" t="s">
        <v>232</v>
      </c>
      <c r="C84" s="24" t="s">
        <v>233</v>
      </c>
      <c r="D84" s="19" t="s">
        <v>28</v>
      </c>
      <c r="E84" s="26" t="s">
        <v>174</v>
      </c>
      <c r="F84" s="26" t="s">
        <v>234</v>
      </c>
      <c r="G84" s="24" t="s">
        <v>92</v>
      </c>
      <c r="H84" s="28">
        <v>43160</v>
      </c>
      <c r="I84" s="30">
        <v>11000</v>
      </c>
      <c r="J84" s="22">
        <f t="shared" si="7"/>
        <v>315.7</v>
      </c>
      <c r="K84" s="31">
        <v>0</v>
      </c>
      <c r="L84" s="22">
        <f t="shared" si="8"/>
        <v>334.4</v>
      </c>
      <c r="M84" s="24">
        <v>25</v>
      </c>
      <c r="N84" s="22">
        <f t="shared" si="9"/>
        <v>10324.9</v>
      </c>
    </row>
    <row r="85" spans="1:14" ht="20.25" customHeight="1" x14ac:dyDescent="0.25">
      <c r="A85" s="19">
        <f t="shared" si="10"/>
        <v>77</v>
      </c>
      <c r="B85" s="26" t="s">
        <v>358</v>
      </c>
      <c r="C85" s="24" t="s">
        <v>359</v>
      </c>
      <c r="D85" s="69" t="s">
        <v>20</v>
      </c>
      <c r="E85" s="26" t="s">
        <v>210</v>
      </c>
      <c r="F85" s="26" t="s">
        <v>360</v>
      </c>
      <c r="G85" s="26" t="s">
        <v>92</v>
      </c>
      <c r="H85" s="28">
        <v>41455</v>
      </c>
      <c r="I85" s="30">
        <v>10000</v>
      </c>
      <c r="J85" s="22">
        <f t="shared" si="7"/>
        <v>287</v>
      </c>
      <c r="K85" s="31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91" t="s">
        <v>439</v>
      </c>
      <c r="C86" s="92" t="s">
        <v>440</v>
      </c>
      <c r="D86" s="19" t="s">
        <v>20</v>
      </c>
      <c r="E86" s="26" t="s">
        <v>174</v>
      </c>
      <c r="F86" s="90" t="s">
        <v>444</v>
      </c>
      <c r="G86" s="26" t="s">
        <v>92</v>
      </c>
      <c r="H86" s="28">
        <v>45047</v>
      </c>
      <c r="I86" s="66">
        <v>15000</v>
      </c>
      <c r="J86" s="22">
        <f t="shared" si="7"/>
        <v>430.5</v>
      </c>
      <c r="K86" s="31">
        <v>0</v>
      </c>
      <c r="L86" s="22">
        <f t="shared" si="8"/>
        <v>456</v>
      </c>
      <c r="M86" s="24">
        <v>25</v>
      </c>
      <c r="N86" s="22">
        <f t="shared" si="9"/>
        <v>14088.5</v>
      </c>
    </row>
    <row r="87" spans="1:14" ht="20.25" customHeight="1" x14ac:dyDescent="0.25">
      <c r="A87" s="19">
        <f t="shared" si="10"/>
        <v>79</v>
      </c>
      <c r="B87" s="26" t="s">
        <v>151</v>
      </c>
      <c r="C87" s="24" t="s">
        <v>152</v>
      </c>
      <c r="D87" s="19" t="s">
        <v>20</v>
      </c>
      <c r="E87" s="26" t="s">
        <v>147</v>
      </c>
      <c r="F87" s="26" t="s">
        <v>471</v>
      </c>
      <c r="G87" s="24" t="s">
        <v>92</v>
      </c>
      <c r="H87" s="28">
        <v>44805</v>
      </c>
      <c r="I87" s="21">
        <v>18000</v>
      </c>
      <c r="J87" s="22">
        <f t="shared" si="7"/>
        <v>516.6</v>
      </c>
      <c r="K87" s="67">
        <v>0</v>
      </c>
      <c r="L87" s="22">
        <f t="shared" si="8"/>
        <v>547.20000000000005</v>
      </c>
      <c r="M87" s="24">
        <v>25</v>
      </c>
      <c r="N87" s="22">
        <f t="shared" si="9"/>
        <v>16911.2</v>
      </c>
    </row>
    <row r="88" spans="1:14" ht="20.25" customHeight="1" x14ac:dyDescent="0.25">
      <c r="A88" s="19">
        <f t="shared" si="10"/>
        <v>80</v>
      </c>
      <c r="B88" s="26" t="s">
        <v>202</v>
      </c>
      <c r="C88" s="24" t="s">
        <v>203</v>
      </c>
      <c r="D88" s="19" t="s">
        <v>28</v>
      </c>
      <c r="E88" s="26" t="s">
        <v>130</v>
      </c>
      <c r="F88" s="26" t="s">
        <v>204</v>
      </c>
      <c r="G88" s="24" t="s">
        <v>92</v>
      </c>
      <c r="H88" s="28">
        <v>44805</v>
      </c>
      <c r="I88" s="30">
        <v>18000</v>
      </c>
      <c r="J88" s="22">
        <f t="shared" si="7"/>
        <v>516.6</v>
      </c>
      <c r="K88" s="31">
        <v>0</v>
      </c>
      <c r="L88" s="22">
        <f t="shared" si="8"/>
        <v>547.20000000000005</v>
      </c>
      <c r="M88" s="24">
        <v>25</v>
      </c>
      <c r="N88" s="22">
        <f t="shared" si="9"/>
        <v>16911.2</v>
      </c>
    </row>
    <row r="89" spans="1:14" ht="20.25" customHeight="1" x14ac:dyDescent="0.25">
      <c r="A89" s="19">
        <f t="shared" si="10"/>
        <v>81</v>
      </c>
      <c r="B89" s="24" t="s">
        <v>134</v>
      </c>
      <c r="C89" s="24" t="s">
        <v>135</v>
      </c>
      <c r="D89" s="19" t="s">
        <v>20</v>
      </c>
      <c r="E89" s="26" t="s">
        <v>125</v>
      </c>
      <c r="F89" s="26" t="s">
        <v>115</v>
      </c>
      <c r="G89" s="24" t="s">
        <v>92</v>
      </c>
      <c r="H89" s="28">
        <v>44713</v>
      </c>
      <c r="I89" s="21">
        <v>18000</v>
      </c>
      <c r="J89" s="22">
        <f t="shared" si="7"/>
        <v>516.6</v>
      </c>
      <c r="K89" s="31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91" t="s">
        <v>461</v>
      </c>
      <c r="C90" s="91" t="s">
        <v>462</v>
      </c>
      <c r="D90" s="103" t="s">
        <v>20</v>
      </c>
      <c r="E90" s="64" t="s">
        <v>130</v>
      </c>
      <c r="F90" s="90" t="s">
        <v>444</v>
      </c>
      <c r="G90" s="26" t="s">
        <v>92</v>
      </c>
      <c r="H90" s="28">
        <v>45170</v>
      </c>
      <c r="I90" s="21">
        <v>18000</v>
      </c>
      <c r="J90" s="22">
        <f t="shared" si="7"/>
        <v>516.6</v>
      </c>
      <c r="K90" s="31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94" t="s">
        <v>417</v>
      </c>
      <c r="C91" s="92" t="s">
        <v>418</v>
      </c>
      <c r="D91" s="19" t="s">
        <v>28</v>
      </c>
      <c r="E91" s="26" t="s">
        <v>190</v>
      </c>
      <c r="F91" s="90" t="s">
        <v>444</v>
      </c>
      <c r="G91" s="26" t="s">
        <v>92</v>
      </c>
      <c r="H91" s="28">
        <v>44960</v>
      </c>
      <c r="I91" s="21">
        <v>20000</v>
      </c>
      <c r="J91" s="22">
        <f t="shared" ref="J91:J116" si="11">I91*2.87/100</f>
        <v>574</v>
      </c>
      <c r="K91" s="31">
        <v>0</v>
      </c>
      <c r="L91" s="22">
        <f t="shared" ref="L91:L116" si="12">I91*3.04/100</f>
        <v>608</v>
      </c>
      <c r="M91" s="24">
        <v>25</v>
      </c>
      <c r="N91" s="22">
        <f t="shared" ref="N91:N116" si="13">I91-J91-K91-L91-M91</f>
        <v>18793</v>
      </c>
    </row>
    <row r="92" spans="1:14" ht="20.25" customHeight="1" x14ac:dyDescent="0.25">
      <c r="A92" s="19">
        <f t="shared" si="10"/>
        <v>84</v>
      </c>
      <c r="B92" s="26" t="s">
        <v>274</v>
      </c>
      <c r="C92" s="24" t="s">
        <v>275</v>
      </c>
      <c r="D92" s="19" t="s">
        <v>20</v>
      </c>
      <c r="E92" s="26" t="s">
        <v>210</v>
      </c>
      <c r="F92" s="26" t="s">
        <v>276</v>
      </c>
      <c r="G92" s="24" t="s">
        <v>92</v>
      </c>
      <c r="H92" s="28">
        <v>40710</v>
      </c>
      <c r="I92" s="21">
        <v>10000</v>
      </c>
      <c r="J92" s="22">
        <f t="shared" si="11"/>
        <v>287</v>
      </c>
      <c r="K92" s="31">
        <v>0</v>
      </c>
      <c r="L92" s="22">
        <f t="shared" si="12"/>
        <v>304</v>
      </c>
      <c r="M92" s="24">
        <v>25</v>
      </c>
      <c r="N92" s="22">
        <f t="shared" si="13"/>
        <v>9384</v>
      </c>
    </row>
    <row r="93" spans="1:14" ht="20.25" customHeight="1" x14ac:dyDescent="0.25">
      <c r="A93" s="19">
        <f t="shared" si="10"/>
        <v>85</v>
      </c>
      <c r="B93" s="91" t="s">
        <v>384</v>
      </c>
      <c r="C93" s="92" t="s">
        <v>385</v>
      </c>
      <c r="D93" s="19" t="s">
        <v>28</v>
      </c>
      <c r="E93" s="26" t="s">
        <v>190</v>
      </c>
      <c r="F93" s="96" t="s">
        <v>42</v>
      </c>
      <c r="G93" s="26" t="s">
        <v>92</v>
      </c>
      <c r="H93" s="28">
        <v>44958</v>
      </c>
      <c r="I93" s="21">
        <v>20000</v>
      </c>
      <c r="J93" s="22">
        <f t="shared" si="11"/>
        <v>574</v>
      </c>
      <c r="K93" s="31">
        <v>0</v>
      </c>
      <c r="L93" s="22">
        <f t="shared" si="12"/>
        <v>608</v>
      </c>
      <c r="M93" s="24">
        <v>25</v>
      </c>
      <c r="N93" s="22">
        <f t="shared" si="13"/>
        <v>18793</v>
      </c>
    </row>
    <row r="94" spans="1:14" ht="20.25" customHeight="1" x14ac:dyDescent="0.25">
      <c r="A94" s="19">
        <f t="shared" si="10"/>
        <v>86</v>
      </c>
      <c r="B94" s="100" t="s">
        <v>434</v>
      </c>
      <c r="C94" s="92" t="s">
        <v>435</v>
      </c>
      <c r="D94" s="69" t="s">
        <v>28</v>
      </c>
      <c r="E94" s="26" t="s">
        <v>56</v>
      </c>
      <c r="F94" s="95" t="s">
        <v>100</v>
      </c>
      <c r="G94" s="26" t="s">
        <v>92</v>
      </c>
      <c r="H94" s="28">
        <v>45017</v>
      </c>
      <c r="I94" s="21">
        <v>30000</v>
      </c>
      <c r="J94" s="22">
        <f t="shared" si="11"/>
        <v>861</v>
      </c>
      <c r="K94" s="31">
        <v>0</v>
      </c>
      <c r="L94" s="22">
        <f t="shared" si="12"/>
        <v>912</v>
      </c>
      <c r="M94" s="24">
        <v>25</v>
      </c>
      <c r="N94" s="22">
        <f t="shared" si="13"/>
        <v>28202</v>
      </c>
    </row>
    <row r="95" spans="1:14" ht="20.25" customHeight="1" x14ac:dyDescent="0.25">
      <c r="A95" s="19">
        <f t="shared" si="10"/>
        <v>87</v>
      </c>
      <c r="B95" s="26" t="s">
        <v>361</v>
      </c>
      <c r="C95" s="24" t="s">
        <v>362</v>
      </c>
      <c r="D95" s="19" t="s">
        <v>28</v>
      </c>
      <c r="E95" s="26" t="s">
        <v>248</v>
      </c>
      <c r="F95" s="26" t="s">
        <v>363</v>
      </c>
      <c r="G95" s="24" t="s">
        <v>92</v>
      </c>
      <c r="H95" s="28">
        <v>44593</v>
      </c>
      <c r="I95" s="21">
        <v>10000</v>
      </c>
      <c r="J95" s="22">
        <f t="shared" si="11"/>
        <v>287</v>
      </c>
      <c r="K95" s="31">
        <v>0</v>
      </c>
      <c r="L95" s="22">
        <f t="shared" si="12"/>
        <v>304</v>
      </c>
      <c r="M95" s="24">
        <v>25</v>
      </c>
      <c r="N95" s="22">
        <f t="shared" si="13"/>
        <v>9384</v>
      </c>
    </row>
    <row r="96" spans="1:14" ht="20.25" customHeight="1" x14ac:dyDescent="0.25">
      <c r="A96" s="19">
        <f t="shared" si="10"/>
        <v>88</v>
      </c>
      <c r="B96" s="91" t="s">
        <v>457</v>
      </c>
      <c r="C96" s="91" t="s">
        <v>458</v>
      </c>
      <c r="D96" s="103" t="s">
        <v>20</v>
      </c>
      <c r="E96" s="64" t="s">
        <v>162</v>
      </c>
      <c r="F96" s="90" t="s">
        <v>444</v>
      </c>
      <c r="G96" s="26" t="s">
        <v>92</v>
      </c>
      <c r="H96" s="28">
        <v>45170</v>
      </c>
      <c r="I96" s="21">
        <v>22000</v>
      </c>
      <c r="J96" s="24">
        <f t="shared" si="11"/>
        <v>631.4</v>
      </c>
      <c r="K96" s="31">
        <v>0</v>
      </c>
      <c r="L96" s="22">
        <f t="shared" si="12"/>
        <v>668.8</v>
      </c>
      <c r="M96" s="24">
        <v>25</v>
      </c>
      <c r="N96" s="22">
        <f t="shared" si="13"/>
        <v>20674.8</v>
      </c>
    </row>
    <row r="97" spans="1:14" ht="20.25" customHeight="1" x14ac:dyDescent="0.25">
      <c r="A97" s="19">
        <f t="shared" si="10"/>
        <v>89</v>
      </c>
      <c r="B97" s="24" t="s">
        <v>136</v>
      </c>
      <c r="C97" s="24" t="s">
        <v>132</v>
      </c>
      <c r="D97" s="19" t="s">
        <v>20</v>
      </c>
      <c r="E97" s="26" t="s">
        <v>125</v>
      </c>
      <c r="F97" s="26" t="s">
        <v>115</v>
      </c>
      <c r="G97" s="24" t="s">
        <v>92</v>
      </c>
      <c r="H97" s="28">
        <v>44713</v>
      </c>
      <c r="I97" s="21">
        <v>18000</v>
      </c>
      <c r="J97" s="22">
        <f t="shared" si="11"/>
        <v>516.6</v>
      </c>
      <c r="K97" s="67">
        <v>0</v>
      </c>
      <c r="L97" s="22">
        <f t="shared" si="12"/>
        <v>547.20000000000005</v>
      </c>
      <c r="M97" s="24">
        <v>25</v>
      </c>
      <c r="N97" s="22">
        <f t="shared" si="13"/>
        <v>16911.2</v>
      </c>
    </row>
    <row r="98" spans="1:14" ht="20.25" customHeight="1" x14ac:dyDescent="0.25">
      <c r="A98" s="19">
        <f t="shared" si="10"/>
        <v>90</v>
      </c>
      <c r="B98" s="26" t="s">
        <v>310</v>
      </c>
      <c r="C98" s="24" t="s">
        <v>311</v>
      </c>
      <c r="D98" s="69" t="s">
        <v>20</v>
      </c>
      <c r="E98" s="26" t="s">
        <v>210</v>
      </c>
      <c r="F98" s="75" t="s">
        <v>199</v>
      </c>
      <c r="G98" s="26" t="s">
        <v>92</v>
      </c>
      <c r="H98" s="28">
        <v>44927</v>
      </c>
      <c r="I98" s="77">
        <v>10000</v>
      </c>
      <c r="J98" s="22">
        <f t="shared" si="11"/>
        <v>287</v>
      </c>
      <c r="K98" s="31">
        <v>0</v>
      </c>
      <c r="L98" s="22">
        <f t="shared" si="12"/>
        <v>304</v>
      </c>
      <c r="M98" s="24">
        <v>25</v>
      </c>
      <c r="N98" s="22">
        <f t="shared" si="13"/>
        <v>9384</v>
      </c>
    </row>
    <row r="99" spans="1:14" ht="20.25" customHeight="1" x14ac:dyDescent="0.25">
      <c r="A99" s="19">
        <f t="shared" si="10"/>
        <v>91</v>
      </c>
      <c r="B99" s="24" t="s">
        <v>168</v>
      </c>
      <c r="C99" s="24" t="s">
        <v>169</v>
      </c>
      <c r="D99" s="19" t="s">
        <v>20</v>
      </c>
      <c r="E99" s="26" t="s">
        <v>165</v>
      </c>
      <c r="F99" s="26" t="s">
        <v>165</v>
      </c>
      <c r="G99" s="24" t="s">
        <v>92</v>
      </c>
      <c r="H99" s="28">
        <v>44420</v>
      </c>
      <c r="I99" s="21">
        <v>14000</v>
      </c>
      <c r="J99" s="22">
        <f t="shared" si="11"/>
        <v>401.8</v>
      </c>
      <c r="K99" s="31">
        <v>0</v>
      </c>
      <c r="L99" s="22">
        <f t="shared" si="12"/>
        <v>425.6</v>
      </c>
      <c r="M99" s="24">
        <v>25</v>
      </c>
      <c r="N99" s="22">
        <f t="shared" si="13"/>
        <v>13147.6</v>
      </c>
    </row>
    <row r="100" spans="1:14" ht="20.25" customHeight="1" x14ac:dyDescent="0.25">
      <c r="A100" s="19">
        <f t="shared" si="10"/>
        <v>92</v>
      </c>
      <c r="B100" s="26" t="s">
        <v>205</v>
      </c>
      <c r="C100" s="24" t="s">
        <v>206</v>
      </c>
      <c r="D100" s="69" t="s">
        <v>20</v>
      </c>
      <c r="E100" s="26" t="s">
        <v>125</v>
      </c>
      <c r="F100" s="27" t="s">
        <v>97</v>
      </c>
      <c r="G100" s="26" t="s">
        <v>92</v>
      </c>
      <c r="H100" s="28">
        <v>44564</v>
      </c>
      <c r="I100" s="30">
        <v>18000</v>
      </c>
      <c r="J100" s="22">
        <f t="shared" si="11"/>
        <v>516.6</v>
      </c>
      <c r="K100" s="31">
        <v>0</v>
      </c>
      <c r="L100" s="22">
        <f t="shared" si="12"/>
        <v>547.20000000000005</v>
      </c>
      <c r="M100" s="24">
        <v>25</v>
      </c>
      <c r="N100" s="22">
        <f t="shared" si="13"/>
        <v>16911.2</v>
      </c>
    </row>
    <row r="101" spans="1:14" ht="20.25" customHeight="1" x14ac:dyDescent="0.25">
      <c r="A101" s="19">
        <f t="shared" si="10"/>
        <v>93</v>
      </c>
      <c r="B101" s="26" t="s">
        <v>277</v>
      </c>
      <c r="C101" s="24" t="s">
        <v>278</v>
      </c>
      <c r="D101" s="19" t="s">
        <v>28</v>
      </c>
      <c r="E101" s="26" t="s">
        <v>174</v>
      </c>
      <c r="F101" s="26" t="s">
        <v>279</v>
      </c>
      <c r="G101" s="24" t="s">
        <v>92</v>
      </c>
      <c r="H101" s="28">
        <v>41333</v>
      </c>
      <c r="I101" s="30">
        <v>10000</v>
      </c>
      <c r="J101" s="22">
        <f t="shared" si="11"/>
        <v>287</v>
      </c>
      <c r="K101" s="31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26" t="s">
        <v>280</v>
      </c>
      <c r="C102" s="24" t="s">
        <v>281</v>
      </c>
      <c r="D102" s="19" t="s">
        <v>28</v>
      </c>
      <c r="E102" s="26" t="s">
        <v>248</v>
      </c>
      <c r="F102" s="26" t="s">
        <v>282</v>
      </c>
      <c r="G102" s="24" t="s">
        <v>92</v>
      </c>
      <c r="H102" s="28">
        <v>40322</v>
      </c>
      <c r="I102" s="30">
        <v>10000</v>
      </c>
      <c r="J102" s="22">
        <f t="shared" si="11"/>
        <v>287</v>
      </c>
      <c r="K102" s="31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93" t="s">
        <v>398</v>
      </c>
      <c r="C103" s="92" t="s">
        <v>399</v>
      </c>
      <c r="D103" s="19" t="s">
        <v>28</v>
      </c>
      <c r="E103" s="90" t="s">
        <v>174</v>
      </c>
      <c r="F103" s="90" t="s">
        <v>412</v>
      </c>
      <c r="G103" s="26" t="s">
        <v>92</v>
      </c>
      <c r="H103" s="28">
        <v>44958</v>
      </c>
      <c r="I103" s="21">
        <v>10000</v>
      </c>
      <c r="J103" s="22">
        <f t="shared" si="11"/>
        <v>287</v>
      </c>
      <c r="K103" s="31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3" t="s">
        <v>396</v>
      </c>
      <c r="C104" s="92" t="s">
        <v>397</v>
      </c>
      <c r="D104" s="19" t="s">
        <v>28</v>
      </c>
      <c r="E104" s="90" t="s">
        <v>174</v>
      </c>
      <c r="F104" s="95" t="s">
        <v>199</v>
      </c>
      <c r="G104" s="26" t="s">
        <v>92</v>
      </c>
      <c r="H104" s="28">
        <v>44958</v>
      </c>
      <c r="I104" s="66">
        <v>10000</v>
      </c>
      <c r="J104" s="22">
        <f t="shared" si="11"/>
        <v>287</v>
      </c>
      <c r="K104" s="31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26" t="s">
        <v>364</v>
      </c>
      <c r="C105" s="24" t="s">
        <v>365</v>
      </c>
      <c r="D105" s="69" t="s">
        <v>20</v>
      </c>
      <c r="E105" s="26" t="s">
        <v>210</v>
      </c>
      <c r="F105" s="26" t="s">
        <v>366</v>
      </c>
      <c r="G105" s="26" t="s">
        <v>92</v>
      </c>
      <c r="H105" s="28">
        <v>39948</v>
      </c>
      <c r="I105" s="30">
        <v>10000</v>
      </c>
      <c r="J105" s="22">
        <f t="shared" si="11"/>
        <v>287</v>
      </c>
      <c r="K105" s="31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4" t="s">
        <v>445</v>
      </c>
      <c r="C106" s="92" t="s">
        <v>446</v>
      </c>
      <c r="D106" s="19" t="s">
        <v>28</v>
      </c>
      <c r="E106" s="95" t="s">
        <v>174</v>
      </c>
      <c r="F106" s="19" t="s">
        <v>447</v>
      </c>
      <c r="G106" s="26" t="s">
        <v>92</v>
      </c>
      <c r="H106" s="28">
        <v>45108</v>
      </c>
      <c r="I106" s="66">
        <v>10000</v>
      </c>
      <c r="J106" s="22">
        <f t="shared" si="11"/>
        <v>287</v>
      </c>
      <c r="K106" s="31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6" t="s">
        <v>367</v>
      </c>
      <c r="C107" s="24" t="s">
        <v>368</v>
      </c>
      <c r="D107" s="69" t="s">
        <v>20</v>
      </c>
      <c r="E107" s="26" t="s">
        <v>210</v>
      </c>
      <c r="F107" s="26" t="s">
        <v>349</v>
      </c>
      <c r="G107" s="26" t="s">
        <v>92</v>
      </c>
      <c r="H107" s="28">
        <v>39762</v>
      </c>
      <c r="I107" s="30">
        <v>10000</v>
      </c>
      <c r="J107" s="22">
        <f t="shared" si="11"/>
        <v>287</v>
      </c>
      <c r="K107" s="31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137</v>
      </c>
      <c r="C108" s="24" t="s">
        <v>138</v>
      </c>
      <c r="D108" s="19" t="s">
        <v>20</v>
      </c>
      <c r="E108" s="26" t="s">
        <v>125</v>
      </c>
      <c r="F108" s="26" t="s">
        <v>115</v>
      </c>
      <c r="G108" s="24" t="s">
        <v>92</v>
      </c>
      <c r="H108" s="28">
        <v>44713</v>
      </c>
      <c r="I108" s="21">
        <v>18000</v>
      </c>
      <c r="J108" s="22">
        <f t="shared" si="11"/>
        <v>516.6</v>
      </c>
      <c r="K108" s="31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24" t="s">
        <v>137</v>
      </c>
      <c r="C109" s="24" t="s">
        <v>139</v>
      </c>
      <c r="D109" s="19" t="s">
        <v>20</v>
      </c>
      <c r="E109" s="26" t="s">
        <v>140</v>
      </c>
      <c r="F109" s="26" t="s">
        <v>115</v>
      </c>
      <c r="G109" s="24" t="s">
        <v>92</v>
      </c>
      <c r="H109" s="28">
        <v>44743</v>
      </c>
      <c r="I109" s="21">
        <v>18000</v>
      </c>
      <c r="J109" s="22">
        <f t="shared" si="11"/>
        <v>516.6</v>
      </c>
      <c r="K109" s="67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4" t="s">
        <v>141</v>
      </c>
      <c r="C110" s="24" t="s">
        <v>142</v>
      </c>
      <c r="D110" s="19" t="s">
        <v>20</v>
      </c>
      <c r="E110" s="26" t="s">
        <v>125</v>
      </c>
      <c r="F110" s="26" t="s">
        <v>115</v>
      </c>
      <c r="G110" s="24" t="s">
        <v>92</v>
      </c>
      <c r="H110" s="28">
        <v>44713</v>
      </c>
      <c r="I110" s="21">
        <v>18000</v>
      </c>
      <c r="J110" s="22">
        <f t="shared" si="11"/>
        <v>516.6</v>
      </c>
      <c r="K110" s="31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68" t="s">
        <v>141</v>
      </c>
      <c r="C111" s="20" t="s">
        <v>161</v>
      </c>
      <c r="D111" s="69" t="s">
        <v>20</v>
      </c>
      <c r="E111" s="26" t="s">
        <v>130</v>
      </c>
      <c r="F111" s="68" t="s">
        <v>471</v>
      </c>
      <c r="G111" s="20" t="s">
        <v>92</v>
      </c>
      <c r="H111" s="28">
        <v>44136</v>
      </c>
      <c r="I111" s="21">
        <v>16500</v>
      </c>
      <c r="J111" s="22">
        <f t="shared" si="11"/>
        <v>473.55</v>
      </c>
      <c r="K111" s="31">
        <v>0</v>
      </c>
      <c r="L111" s="22">
        <f t="shared" si="12"/>
        <v>501.6</v>
      </c>
      <c r="M111" s="24">
        <v>25</v>
      </c>
      <c r="N111" s="22">
        <f t="shared" si="13"/>
        <v>15499.85</v>
      </c>
    </row>
    <row r="112" spans="1:14" ht="20.25" customHeight="1" x14ac:dyDescent="0.25">
      <c r="A112" s="19">
        <f t="shared" si="10"/>
        <v>104</v>
      </c>
      <c r="B112" s="94" t="s">
        <v>421</v>
      </c>
      <c r="C112" s="92" t="s">
        <v>425</v>
      </c>
      <c r="D112" s="19" t="s">
        <v>28</v>
      </c>
      <c r="E112" s="95" t="s">
        <v>174</v>
      </c>
      <c r="F112" s="90" t="s">
        <v>444</v>
      </c>
      <c r="G112" s="26" t="s">
        <v>92</v>
      </c>
      <c r="H112" s="28">
        <v>44986</v>
      </c>
      <c r="I112" s="66">
        <v>10000</v>
      </c>
      <c r="J112" s="22">
        <f t="shared" si="11"/>
        <v>287</v>
      </c>
      <c r="K112" s="31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6" t="s">
        <v>183</v>
      </c>
      <c r="C113" s="24" t="s">
        <v>184</v>
      </c>
      <c r="D113" s="69" t="s">
        <v>28</v>
      </c>
      <c r="E113" s="26" t="s">
        <v>175</v>
      </c>
      <c r="F113" s="26" t="s">
        <v>185</v>
      </c>
      <c r="G113" s="26" t="s">
        <v>92</v>
      </c>
      <c r="H113" s="28">
        <v>41334</v>
      </c>
      <c r="I113" s="30">
        <v>25000</v>
      </c>
      <c r="J113" s="22">
        <f t="shared" si="11"/>
        <v>717.5</v>
      </c>
      <c r="K113" s="31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3" t="s">
        <v>390</v>
      </c>
      <c r="C114" s="92" t="s">
        <v>391</v>
      </c>
      <c r="D114" s="19" t="s">
        <v>20</v>
      </c>
      <c r="E114" s="26" t="s">
        <v>210</v>
      </c>
      <c r="F114" s="96" t="s">
        <v>207</v>
      </c>
      <c r="G114" s="26" t="s">
        <v>92</v>
      </c>
      <c r="H114" s="28">
        <v>44958</v>
      </c>
      <c r="I114" s="30">
        <v>15000</v>
      </c>
      <c r="J114" s="22">
        <f t="shared" si="11"/>
        <v>430.5</v>
      </c>
      <c r="K114" s="31">
        <v>0</v>
      </c>
      <c r="L114" s="22">
        <f t="shared" si="12"/>
        <v>456</v>
      </c>
      <c r="M114" s="24">
        <v>25</v>
      </c>
      <c r="N114" s="22">
        <f t="shared" si="13"/>
        <v>14088.5</v>
      </c>
    </row>
    <row r="115" spans="1:14" ht="20.25" customHeight="1" x14ac:dyDescent="0.25">
      <c r="A115" s="19">
        <f t="shared" si="10"/>
        <v>107</v>
      </c>
      <c r="B115" s="26" t="s">
        <v>369</v>
      </c>
      <c r="C115" s="24" t="s">
        <v>370</v>
      </c>
      <c r="D115" s="69" t="s">
        <v>20</v>
      </c>
      <c r="E115" s="26" t="s">
        <v>240</v>
      </c>
      <c r="F115" s="26" t="s">
        <v>371</v>
      </c>
      <c r="G115" s="26" t="s">
        <v>92</v>
      </c>
      <c r="H115" s="28">
        <v>41414</v>
      </c>
      <c r="I115" s="30">
        <v>10000</v>
      </c>
      <c r="J115" s="22">
        <f t="shared" si="11"/>
        <v>287</v>
      </c>
      <c r="K115" s="31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6" t="s">
        <v>327</v>
      </c>
      <c r="C116" s="24" t="s">
        <v>328</v>
      </c>
      <c r="D116" s="69" t="s">
        <v>20</v>
      </c>
      <c r="E116" s="26" t="s">
        <v>210</v>
      </c>
      <c r="F116" s="35" t="s">
        <v>476</v>
      </c>
      <c r="G116" s="26" t="s">
        <v>92</v>
      </c>
      <c r="H116" s="28">
        <v>44927</v>
      </c>
      <c r="I116" s="77">
        <v>10000</v>
      </c>
      <c r="J116" s="22">
        <f t="shared" si="11"/>
        <v>287</v>
      </c>
      <c r="K116" s="31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63" t="s">
        <v>217</v>
      </c>
      <c r="C117" s="24" t="s">
        <v>218</v>
      </c>
      <c r="D117" s="69" t="s">
        <v>20</v>
      </c>
      <c r="E117" s="26" t="s">
        <v>210</v>
      </c>
      <c r="F117" s="27" t="s">
        <v>219</v>
      </c>
      <c r="G117" s="26" t="s">
        <v>92</v>
      </c>
      <c r="H117" s="28">
        <v>44564</v>
      </c>
      <c r="I117" s="66">
        <v>14000</v>
      </c>
      <c r="J117" s="22">
        <f t="shared" ref="J117:J140" si="14">I117*2.87/100</f>
        <v>401.8</v>
      </c>
      <c r="K117" s="31">
        <v>0</v>
      </c>
      <c r="L117" s="22">
        <f t="shared" ref="L117:L140" si="15">I117*3.04/100</f>
        <v>425.6</v>
      </c>
      <c r="M117" s="24">
        <v>25</v>
      </c>
      <c r="N117" s="22">
        <f t="shared" ref="N117:N140" si="16">I117-J117-K117-L117-M117</f>
        <v>13147.6</v>
      </c>
    </row>
    <row r="118" spans="1:14" ht="20.25" customHeight="1" x14ac:dyDescent="0.25">
      <c r="A118" s="19">
        <f t="shared" si="10"/>
        <v>110</v>
      </c>
      <c r="B118" s="26" t="s">
        <v>284</v>
      </c>
      <c r="C118" s="24" t="s">
        <v>285</v>
      </c>
      <c r="D118" s="19" t="s">
        <v>20</v>
      </c>
      <c r="E118" s="26" t="s">
        <v>240</v>
      </c>
      <c r="F118" s="26" t="s">
        <v>477</v>
      </c>
      <c r="G118" s="24" t="s">
        <v>92</v>
      </c>
      <c r="H118" s="28">
        <v>40281</v>
      </c>
      <c r="I118" s="30">
        <v>10000</v>
      </c>
      <c r="J118" s="22">
        <f t="shared" si="14"/>
        <v>287</v>
      </c>
      <c r="K118" s="31">
        <v>0</v>
      </c>
      <c r="L118" s="22">
        <f t="shared" si="15"/>
        <v>304</v>
      </c>
      <c r="M118" s="24">
        <v>25</v>
      </c>
      <c r="N118" s="22">
        <f t="shared" si="16"/>
        <v>9384</v>
      </c>
    </row>
    <row r="119" spans="1:14" ht="20.25" customHeight="1" x14ac:dyDescent="0.25">
      <c r="A119" s="19">
        <f t="shared" si="10"/>
        <v>111</v>
      </c>
      <c r="B119" s="26" t="s">
        <v>372</v>
      </c>
      <c r="C119" s="24" t="s">
        <v>373</v>
      </c>
      <c r="D119" s="69" t="s">
        <v>28</v>
      </c>
      <c r="E119" s="26" t="s">
        <v>174</v>
      </c>
      <c r="F119" s="26" t="s">
        <v>349</v>
      </c>
      <c r="G119" s="26" t="s">
        <v>92</v>
      </c>
      <c r="H119" s="28">
        <v>41609</v>
      </c>
      <c r="I119" s="30">
        <v>10000</v>
      </c>
      <c r="J119" s="22">
        <f t="shared" si="14"/>
        <v>287</v>
      </c>
      <c r="K119" s="31">
        <v>0</v>
      </c>
      <c r="L119" s="22">
        <f t="shared" si="15"/>
        <v>304</v>
      </c>
      <c r="M119" s="24">
        <v>25</v>
      </c>
      <c r="N119" s="22">
        <f t="shared" si="16"/>
        <v>9384</v>
      </c>
    </row>
    <row r="120" spans="1:14" ht="20.25" customHeight="1" x14ac:dyDescent="0.25">
      <c r="A120" s="19">
        <f t="shared" si="10"/>
        <v>112</v>
      </c>
      <c r="B120" s="26" t="s">
        <v>32</v>
      </c>
      <c r="C120" s="24" t="s">
        <v>242</v>
      </c>
      <c r="D120" s="69" t="s">
        <v>20</v>
      </c>
      <c r="E120" s="26" t="s">
        <v>210</v>
      </c>
      <c r="F120" s="26" t="s">
        <v>243</v>
      </c>
      <c r="G120" s="26" t="s">
        <v>92</v>
      </c>
      <c r="H120" s="28">
        <v>42709</v>
      </c>
      <c r="I120" s="30">
        <v>11000</v>
      </c>
      <c r="J120" s="22">
        <f t="shared" si="14"/>
        <v>315.7</v>
      </c>
      <c r="K120" s="31">
        <v>0</v>
      </c>
      <c r="L120" s="22">
        <f t="shared" si="15"/>
        <v>334.4</v>
      </c>
      <c r="M120" s="24">
        <v>25</v>
      </c>
      <c r="N120" s="22">
        <f t="shared" si="16"/>
        <v>10324.9</v>
      </c>
    </row>
    <row r="121" spans="1:14" ht="20.25" customHeight="1" x14ac:dyDescent="0.25">
      <c r="A121" s="19">
        <f t="shared" si="10"/>
        <v>113</v>
      </c>
      <c r="B121" s="26" t="s">
        <v>32</v>
      </c>
      <c r="C121" s="24" t="s">
        <v>286</v>
      </c>
      <c r="D121" s="19" t="s">
        <v>20</v>
      </c>
      <c r="E121" s="26" t="s">
        <v>210</v>
      </c>
      <c r="F121" s="26" t="s">
        <v>287</v>
      </c>
      <c r="G121" s="24" t="s">
        <v>92</v>
      </c>
      <c r="H121" s="28">
        <v>40017</v>
      </c>
      <c r="I121" s="30">
        <v>10000</v>
      </c>
      <c r="J121" s="22">
        <f t="shared" si="14"/>
        <v>287</v>
      </c>
      <c r="K121" s="31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63" t="s">
        <v>220</v>
      </c>
      <c r="C122" s="63" t="s">
        <v>221</v>
      </c>
      <c r="D122" s="69" t="s">
        <v>20</v>
      </c>
      <c r="E122" s="26" t="s">
        <v>210</v>
      </c>
      <c r="F122" s="27" t="s">
        <v>107</v>
      </c>
      <c r="G122" s="26" t="s">
        <v>92</v>
      </c>
      <c r="H122" s="28">
        <v>44564</v>
      </c>
      <c r="I122" s="66">
        <v>14000</v>
      </c>
      <c r="J122" s="22">
        <f t="shared" si="14"/>
        <v>401.8</v>
      </c>
      <c r="K122" s="31">
        <v>0</v>
      </c>
      <c r="L122" s="22">
        <f t="shared" si="15"/>
        <v>425.6</v>
      </c>
      <c r="M122" s="24">
        <v>25</v>
      </c>
      <c r="N122" s="22">
        <f t="shared" si="16"/>
        <v>13147.6</v>
      </c>
    </row>
    <row r="123" spans="1:14" ht="20.25" customHeight="1" x14ac:dyDescent="0.25">
      <c r="A123" s="19">
        <f t="shared" si="10"/>
        <v>115</v>
      </c>
      <c r="B123" s="26" t="s">
        <v>288</v>
      </c>
      <c r="C123" s="24" t="s">
        <v>289</v>
      </c>
      <c r="D123" s="19" t="s">
        <v>28</v>
      </c>
      <c r="E123" s="26" t="s">
        <v>248</v>
      </c>
      <c r="F123" s="26" t="s">
        <v>283</v>
      </c>
      <c r="G123" s="24" t="s">
        <v>92</v>
      </c>
      <c r="H123" s="28">
        <v>42709</v>
      </c>
      <c r="I123" s="30">
        <v>10000</v>
      </c>
      <c r="J123" s="22">
        <f t="shared" si="14"/>
        <v>287</v>
      </c>
      <c r="K123" s="31">
        <v>0</v>
      </c>
      <c r="L123" s="22">
        <f t="shared" si="15"/>
        <v>304</v>
      </c>
      <c r="M123" s="24">
        <v>25</v>
      </c>
      <c r="N123" s="22">
        <f t="shared" si="16"/>
        <v>9384</v>
      </c>
    </row>
    <row r="124" spans="1:14" ht="20.25" customHeight="1" x14ac:dyDescent="0.25">
      <c r="A124" s="19">
        <f t="shared" si="10"/>
        <v>116</v>
      </c>
      <c r="B124" s="26" t="s">
        <v>244</v>
      </c>
      <c r="C124" s="24" t="s">
        <v>245</v>
      </c>
      <c r="D124" s="69" t="s">
        <v>20</v>
      </c>
      <c r="E124" s="26" t="s">
        <v>210</v>
      </c>
      <c r="F124" s="26" t="s">
        <v>243</v>
      </c>
      <c r="G124" s="26" t="s">
        <v>92</v>
      </c>
      <c r="H124" s="28">
        <v>42709</v>
      </c>
      <c r="I124" s="30">
        <v>11000</v>
      </c>
      <c r="J124" s="22">
        <f t="shared" si="14"/>
        <v>315.7</v>
      </c>
      <c r="K124" s="31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25">
      <c r="A125" s="19">
        <f t="shared" si="10"/>
        <v>117</v>
      </c>
      <c r="B125" s="26" t="s">
        <v>170</v>
      </c>
      <c r="C125" s="24" t="s">
        <v>171</v>
      </c>
      <c r="D125" s="19" t="s">
        <v>20</v>
      </c>
      <c r="E125" s="26" t="s">
        <v>165</v>
      </c>
      <c r="F125" s="26" t="s">
        <v>165</v>
      </c>
      <c r="G125" s="24" t="s">
        <v>92</v>
      </c>
      <c r="H125" s="28">
        <v>44409</v>
      </c>
      <c r="I125" s="21">
        <v>14000</v>
      </c>
      <c r="J125" s="22">
        <f t="shared" si="14"/>
        <v>401.8</v>
      </c>
      <c r="K125" s="67">
        <v>0</v>
      </c>
      <c r="L125" s="22">
        <f t="shared" si="15"/>
        <v>425.6</v>
      </c>
      <c r="M125" s="24">
        <v>25</v>
      </c>
      <c r="N125" s="22">
        <f t="shared" si="16"/>
        <v>13147.6</v>
      </c>
    </row>
    <row r="126" spans="1:14" ht="20.25" customHeight="1" x14ac:dyDescent="0.25">
      <c r="A126" s="19">
        <f t="shared" si="10"/>
        <v>118</v>
      </c>
      <c r="B126" s="26" t="s">
        <v>290</v>
      </c>
      <c r="C126" s="24" t="s">
        <v>291</v>
      </c>
      <c r="D126" s="19" t="s">
        <v>20</v>
      </c>
      <c r="E126" s="26" t="s">
        <v>240</v>
      </c>
      <c r="F126" s="26" t="s">
        <v>273</v>
      </c>
      <c r="G126" s="24" t="s">
        <v>92</v>
      </c>
      <c r="H126" s="28">
        <v>42863</v>
      </c>
      <c r="I126" s="30">
        <v>10000</v>
      </c>
      <c r="J126" s="22">
        <f t="shared" si="14"/>
        <v>287</v>
      </c>
      <c r="K126" s="31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26" t="s">
        <v>222</v>
      </c>
      <c r="C127" s="24" t="s">
        <v>223</v>
      </c>
      <c r="D127" s="69" t="s">
        <v>20</v>
      </c>
      <c r="E127" s="26" t="s">
        <v>210</v>
      </c>
      <c r="F127" s="27" t="s">
        <v>42</v>
      </c>
      <c r="G127" s="26" t="s">
        <v>92</v>
      </c>
      <c r="H127" s="28">
        <v>44564</v>
      </c>
      <c r="I127" s="30">
        <v>14000</v>
      </c>
      <c r="J127" s="22">
        <f t="shared" si="14"/>
        <v>401.8</v>
      </c>
      <c r="K127" s="31">
        <v>0</v>
      </c>
      <c r="L127" s="22">
        <f t="shared" si="15"/>
        <v>425.6</v>
      </c>
      <c r="M127" s="24">
        <v>25</v>
      </c>
      <c r="N127" s="22">
        <f t="shared" si="16"/>
        <v>13147.6</v>
      </c>
    </row>
    <row r="128" spans="1:14" ht="20.25" customHeight="1" x14ac:dyDescent="0.25">
      <c r="A128" s="19">
        <f t="shared" si="10"/>
        <v>120</v>
      </c>
      <c r="B128" s="26" t="s">
        <v>292</v>
      </c>
      <c r="C128" s="24" t="s">
        <v>293</v>
      </c>
      <c r="D128" s="19" t="s">
        <v>20</v>
      </c>
      <c r="E128" s="26" t="s">
        <v>210</v>
      </c>
      <c r="F128" s="26" t="s">
        <v>294</v>
      </c>
      <c r="G128" s="24" t="s">
        <v>92</v>
      </c>
      <c r="H128" s="28">
        <v>41609</v>
      </c>
      <c r="I128" s="30">
        <v>10000</v>
      </c>
      <c r="J128" s="22">
        <f t="shared" si="14"/>
        <v>287</v>
      </c>
      <c r="K128" s="31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91" t="s">
        <v>402</v>
      </c>
      <c r="C129" s="92" t="s">
        <v>403</v>
      </c>
      <c r="D129" s="19" t="s">
        <v>28</v>
      </c>
      <c r="E129" s="90" t="s">
        <v>174</v>
      </c>
      <c r="F129" s="90" t="s">
        <v>413</v>
      </c>
      <c r="G129" s="24" t="s">
        <v>92</v>
      </c>
      <c r="H129" s="28">
        <v>44958</v>
      </c>
      <c r="I129" s="66">
        <v>10000</v>
      </c>
      <c r="J129" s="22">
        <f t="shared" si="14"/>
        <v>287</v>
      </c>
      <c r="K129" s="31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25">
      <c r="A130" s="19">
        <f t="shared" si="10"/>
        <v>122</v>
      </c>
      <c r="B130" s="91" t="s">
        <v>441</v>
      </c>
      <c r="C130" s="92" t="s">
        <v>442</v>
      </c>
      <c r="D130" s="19" t="s">
        <v>28</v>
      </c>
      <c r="E130" s="26" t="s">
        <v>443</v>
      </c>
      <c r="F130" s="90" t="s">
        <v>478</v>
      </c>
      <c r="G130" s="26" t="s">
        <v>92</v>
      </c>
      <c r="H130" s="28">
        <v>45047</v>
      </c>
      <c r="I130" s="66">
        <v>30000</v>
      </c>
      <c r="J130" s="22">
        <f t="shared" si="14"/>
        <v>861</v>
      </c>
      <c r="K130" s="31">
        <v>0</v>
      </c>
      <c r="L130" s="22">
        <f t="shared" si="15"/>
        <v>912</v>
      </c>
      <c r="M130" s="24">
        <v>25</v>
      </c>
      <c r="N130" s="22">
        <f t="shared" si="16"/>
        <v>28202</v>
      </c>
    </row>
    <row r="131" spans="1:14" ht="20.25" customHeight="1" x14ac:dyDescent="0.25">
      <c r="A131" s="19">
        <f t="shared" si="10"/>
        <v>123</v>
      </c>
      <c r="B131" s="97" t="s">
        <v>143</v>
      </c>
      <c r="C131" s="24" t="s">
        <v>144</v>
      </c>
      <c r="D131" s="19" t="s">
        <v>20</v>
      </c>
      <c r="E131" s="26" t="s">
        <v>125</v>
      </c>
      <c r="F131" s="26" t="s">
        <v>115</v>
      </c>
      <c r="G131" s="24" t="s">
        <v>92</v>
      </c>
      <c r="H131" s="28">
        <v>44713</v>
      </c>
      <c r="I131" s="21">
        <v>18000</v>
      </c>
      <c r="J131" s="22">
        <f t="shared" si="14"/>
        <v>516.6</v>
      </c>
      <c r="K131" s="67">
        <v>0</v>
      </c>
      <c r="L131" s="22">
        <f t="shared" si="15"/>
        <v>547.20000000000005</v>
      </c>
      <c r="M131" s="24">
        <v>25</v>
      </c>
      <c r="N131" s="22">
        <f t="shared" si="16"/>
        <v>16911.2</v>
      </c>
    </row>
    <row r="132" spans="1:14" ht="20.25" customHeight="1" x14ac:dyDescent="0.25">
      <c r="A132" s="19">
        <f t="shared" si="10"/>
        <v>124</v>
      </c>
      <c r="B132" s="105" t="s">
        <v>295</v>
      </c>
      <c r="C132" s="24" t="s">
        <v>296</v>
      </c>
      <c r="D132" s="19" t="s">
        <v>20</v>
      </c>
      <c r="E132" s="26" t="s">
        <v>210</v>
      </c>
      <c r="F132" s="26" t="s">
        <v>479</v>
      </c>
      <c r="G132" s="24" t="s">
        <v>92</v>
      </c>
      <c r="H132" s="28">
        <v>39533</v>
      </c>
      <c r="I132" s="30">
        <v>10000</v>
      </c>
      <c r="J132" s="22">
        <f t="shared" si="14"/>
        <v>287</v>
      </c>
      <c r="K132" s="31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104" t="s">
        <v>297</v>
      </c>
      <c r="C133" s="24" t="s">
        <v>298</v>
      </c>
      <c r="D133" s="19" t="s">
        <v>28</v>
      </c>
      <c r="E133" s="26" t="s">
        <v>248</v>
      </c>
      <c r="F133" s="26" t="s">
        <v>273</v>
      </c>
      <c r="G133" s="24" t="s">
        <v>92</v>
      </c>
      <c r="H133" s="28">
        <v>41207</v>
      </c>
      <c r="I133" s="30">
        <v>10000</v>
      </c>
      <c r="J133" s="22">
        <f t="shared" si="14"/>
        <v>287</v>
      </c>
      <c r="K133" s="31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104" t="s">
        <v>325</v>
      </c>
      <c r="C134" s="24" t="s">
        <v>326</v>
      </c>
      <c r="D134" s="69" t="s">
        <v>20</v>
      </c>
      <c r="E134" s="26" t="s">
        <v>210</v>
      </c>
      <c r="F134" s="75" t="s">
        <v>314</v>
      </c>
      <c r="G134" s="26" t="s">
        <v>92</v>
      </c>
      <c r="H134" s="28">
        <v>44927</v>
      </c>
      <c r="I134" s="77">
        <v>10000</v>
      </c>
      <c r="J134" s="22">
        <f t="shared" si="14"/>
        <v>287</v>
      </c>
      <c r="K134" s="31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26" t="s">
        <v>299</v>
      </c>
      <c r="C135" s="24" t="s">
        <v>300</v>
      </c>
      <c r="D135" s="19" t="s">
        <v>20</v>
      </c>
      <c r="E135" s="26" t="s">
        <v>210</v>
      </c>
      <c r="F135" s="26" t="s">
        <v>301</v>
      </c>
      <c r="G135" s="24" t="s">
        <v>92</v>
      </c>
      <c r="H135" s="28">
        <v>40150</v>
      </c>
      <c r="I135" s="30">
        <v>10000</v>
      </c>
      <c r="J135" s="22">
        <f t="shared" si="14"/>
        <v>287</v>
      </c>
      <c r="K135" s="31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6" t="s">
        <v>302</v>
      </c>
      <c r="C136" s="24" t="s">
        <v>303</v>
      </c>
      <c r="D136" s="19" t="s">
        <v>28</v>
      </c>
      <c r="E136" s="26" t="s">
        <v>248</v>
      </c>
      <c r="F136" s="26" t="s">
        <v>255</v>
      </c>
      <c r="G136" s="24" t="s">
        <v>92</v>
      </c>
      <c r="H136" s="28">
        <v>40550</v>
      </c>
      <c r="I136" s="30">
        <v>10000</v>
      </c>
      <c r="J136" s="22">
        <f t="shared" si="14"/>
        <v>287</v>
      </c>
      <c r="K136" s="31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6" t="s">
        <v>188</v>
      </c>
      <c r="C137" s="24" t="s">
        <v>189</v>
      </c>
      <c r="D137" s="69" t="s">
        <v>28</v>
      </c>
      <c r="E137" s="26" t="s">
        <v>190</v>
      </c>
      <c r="F137" s="75" t="s">
        <v>191</v>
      </c>
      <c r="G137" s="26" t="s">
        <v>92</v>
      </c>
      <c r="H137" s="28">
        <v>44927</v>
      </c>
      <c r="I137" s="76">
        <v>20000</v>
      </c>
      <c r="J137" s="22">
        <f t="shared" si="14"/>
        <v>574</v>
      </c>
      <c r="K137" s="31">
        <v>0</v>
      </c>
      <c r="L137" s="22">
        <f t="shared" si="15"/>
        <v>608</v>
      </c>
      <c r="M137" s="24">
        <v>25</v>
      </c>
      <c r="N137" s="22">
        <f t="shared" si="16"/>
        <v>18793</v>
      </c>
    </row>
    <row r="138" spans="1:14" ht="20.25" customHeight="1" x14ac:dyDescent="0.25">
      <c r="A138" s="19">
        <f t="shared" ref="A138:A156" si="17">A137+1</f>
        <v>130</v>
      </c>
      <c r="B138" s="34" t="s">
        <v>374</v>
      </c>
      <c r="C138" s="24" t="s">
        <v>375</v>
      </c>
      <c r="D138" s="98" t="s">
        <v>20</v>
      </c>
      <c r="E138" s="27" t="s">
        <v>210</v>
      </c>
      <c r="F138" s="26" t="s">
        <v>376</v>
      </c>
      <c r="G138" s="26" t="s">
        <v>92</v>
      </c>
      <c r="H138" s="28">
        <v>44457</v>
      </c>
      <c r="I138" s="66">
        <v>10000</v>
      </c>
      <c r="J138" s="22">
        <f t="shared" si="14"/>
        <v>287</v>
      </c>
      <c r="K138" s="31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6" t="s">
        <v>153</v>
      </c>
      <c r="C139" s="24" t="s">
        <v>154</v>
      </c>
      <c r="D139" s="19" t="s">
        <v>28</v>
      </c>
      <c r="E139" s="26" t="s">
        <v>150</v>
      </c>
      <c r="F139" s="68" t="s">
        <v>469</v>
      </c>
      <c r="G139" s="24" t="s">
        <v>92</v>
      </c>
      <c r="H139" s="28">
        <v>44805</v>
      </c>
      <c r="I139" s="21">
        <v>18000</v>
      </c>
      <c r="J139" s="22">
        <f t="shared" si="14"/>
        <v>516.6</v>
      </c>
      <c r="K139" s="31">
        <v>0</v>
      </c>
      <c r="L139" s="22">
        <f t="shared" si="15"/>
        <v>547.20000000000005</v>
      </c>
      <c r="M139" s="24">
        <v>25</v>
      </c>
      <c r="N139" s="22">
        <f t="shared" si="16"/>
        <v>16911.2</v>
      </c>
    </row>
    <row r="140" spans="1:14" ht="20.25" customHeight="1" x14ac:dyDescent="0.25">
      <c r="A140" s="19">
        <f t="shared" si="17"/>
        <v>132</v>
      </c>
      <c r="B140" s="93" t="s">
        <v>423</v>
      </c>
      <c r="C140" s="92" t="s">
        <v>424</v>
      </c>
      <c r="D140" s="19" t="s">
        <v>28</v>
      </c>
      <c r="E140" s="26" t="s">
        <v>190</v>
      </c>
      <c r="F140" s="90" t="s">
        <v>444</v>
      </c>
      <c r="G140" s="26" t="s">
        <v>92</v>
      </c>
      <c r="H140" s="28">
        <v>44986</v>
      </c>
      <c r="I140" s="76">
        <v>20000</v>
      </c>
      <c r="J140" s="22">
        <f t="shared" si="14"/>
        <v>574</v>
      </c>
      <c r="K140" s="31">
        <v>0</v>
      </c>
      <c r="L140" s="22">
        <f t="shared" si="15"/>
        <v>608</v>
      </c>
      <c r="M140" s="24">
        <v>25</v>
      </c>
      <c r="N140" s="22">
        <f t="shared" si="16"/>
        <v>18793</v>
      </c>
    </row>
    <row r="141" spans="1:14" ht="20.25" customHeight="1" x14ac:dyDescent="0.25">
      <c r="A141" s="19">
        <f t="shared" si="17"/>
        <v>133</v>
      </c>
      <c r="B141" s="26" t="s">
        <v>119</v>
      </c>
      <c r="C141" s="24" t="s">
        <v>120</v>
      </c>
      <c r="D141" s="19" t="s">
        <v>28</v>
      </c>
      <c r="E141" s="26" t="s">
        <v>118</v>
      </c>
      <c r="F141" s="26" t="s">
        <v>471</v>
      </c>
      <c r="G141" s="24" t="s">
        <v>92</v>
      </c>
      <c r="H141" s="28">
        <v>44805</v>
      </c>
      <c r="I141" s="21">
        <v>25000</v>
      </c>
      <c r="J141" s="22">
        <f t="shared" ref="J141:J156" si="18">I141*2.87/100</f>
        <v>717.5</v>
      </c>
      <c r="K141" s="31">
        <v>0</v>
      </c>
      <c r="L141" s="22">
        <f t="shared" ref="L141:L156" si="19">I141*3.04/100</f>
        <v>760</v>
      </c>
      <c r="M141" s="24">
        <v>25</v>
      </c>
      <c r="N141" s="22">
        <f t="shared" ref="N141:N156" si="20">I141-J141-K141-L141-M141</f>
        <v>23497.5</v>
      </c>
    </row>
    <row r="142" spans="1:14" ht="20.25" customHeight="1" x14ac:dyDescent="0.25">
      <c r="A142" s="19">
        <f t="shared" si="17"/>
        <v>134</v>
      </c>
      <c r="B142" s="91" t="s">
        <v>407</v>
      </c>
      <c r="C142" s="92" t="s">
        <v>408</v>
      </c>
      <c r="D142" s="19" t="s">
        <v>28</v>
      </c>
      <c r="E142" s="90" t="s">
        <v>174</v>
      </c>
      <c r="F142" s="90" t="s">
        <v>416</v>
      </c>
      <c r="G142" s="26" t="s">
        <v>92</v>
      </c>
      <c r="H142" s="28">
        <v>44958</v>
      </c>
      <c r="I142" s="21">
        <v>10000</v>
      </c>
      <c r="J142" s="22">
        <f t="shared" si="18"/>
        <v>287</v>
      </c>
      <c r="K142" s="31">
        <v>0</v>
      </c>
      <c r="L142" s="22">
        <f t="shared" si="19"/>
        <v>304</v>
      </c>
      <c r="M142" s="24">
        <v>25</v>
      </c>
      <c r="N142" s="22">
        <f t="shared" si="20"/>
        <v>9384</v>
      </c>
    </row>
    <row r="143" spans="1:14" ht="20.25" customHeight="1" x14ac:dyDescent="0.25">
      <c r="A143" s="19">
        <f t="shared" si="17"/>
        <v>135</v>
      </c>
      <c r="B143" s="91" t="s">
        <v>400</v>
      </c>
      <c r="C143" s="92" t="s">
        <v>401</v>
      </c>
      <c r="D143" s="19" t="s">
        <v>28</v>
      </c>
      <c r="E143" s="90" t="s">
        <v>174</v>
      </c>
      <c r="F143" s="90" t="s">
        <v>243</v>
      </c>
      <c r="G143" s="26" t="s">
        <v>92</v>
      </c>
      <c r="H143" s="28">
        <v>44958</v>
      </c>
      <c r="I143" s="21">
        <v>10000</v>
      </c>
      <c r="J143" s="22">
        <f t="shared" si="18"/>
        <v>287</v>
      </c>
      <c r="K143" s="31">
        <v>0</v>
      </c>
      <c r="L143" s="22">
        <f t="shared" si="19"/>
        <v>304</v>
      </c>
      <c r="M143" s="24">
        <v>25</v>
      </c>
      <c r="N143" s="22">
        <f t="shared" si="20"/>
        <v>9384</v>
      </c>
    </row>
    <row r="144" spans="1:14" ht="20.25" customHeight="1" x14ac:dyDescent="0.25">
      <c r="A144" s="19">
        <f t="shared" si="17"/>
        <v>136</v>
      </c>
      <c r="B144" s="26" t="s">
        <v>155</v>
      </c>
      <c r="C144" s="24" t="s">
        <v>156</v>
      </c>
      <c r="D144" s="19" t="s">
        <v>20</v>
      </c>
      <c r="E144" s="26" t="s">
        <v>125</v>
      </c>
      <c r="F144" s="26" t="s">
        <v>115</v>
      </c>
      <c r="G144" s="24" t="s">
        <v>92</v>
      </c>
      <c r="H144" s="28">
        <v>44774</v>
      </c>
      <c r="I144" s="21">
        <v>18000</v>
      </c>
      <c r="J144" s="22">
        <f t="shared" si="18"/>
        <v>516.6</v>
      </c>
      <c r="K144" s="67">
        <v>0</v>
      </c>
      <c r="L144" s="22">
        <f t="shared" si="19"/>
        <v>547.20000000000005</v>
      </c>
      <c r="M144" s="24">
        <v>25</v>
      </c>
      <c r="N144" s="22">
        <f t="shared" si="20"/>
        <v>16911.2</v>
      </c>
    </row>
    <row r="145" spans="1:14" ht="20.25" customHeight="1" x14ac:dyDescent="0.25">
      <c r="A145" s="19">
        <f t="shared" si="17"/>
        <v>137</v>
      </c>
      <c r="B145" s="91" t="s">
        <v>466</v>
      </c>
      <c r="C145" s="24" t="s">
        <v>467</v>
      </c>
      <c r="D145" s="19" t="s">
        <v>20</v>
      </c>
      <c r="E145" s="95" t="s">
        <v>465</v>
      </c>
      <c r="F145" s="26" t="s">
        <v>444</v>
      </c>
      <c r="G145" s="24" t="s">
        <v>92</v>
      </c>
      <c r="H145" s="28">
        <v>45200</v>
      </c>
      <c r="I145" s="21">
        <v>2933.33</v>
      </c>
      <c r="J145" s="22">
        <f t="shared" si="18"/>
        <v>84.186571000000001</v>
      </c>
      <c r="K145" s="67">
        <v>0</v>
      </c>
      <c r="L145" s="22">
        <f t="shared" si="19"/>
        <v>89.173232000000013</v>
      </c>
      <c r="M145" s="24">
        <v>25</v>
      </c>
      <c r="N145" s="22">
        <f t="shared" si="20"/>
        <v>2734.9701969999996</v>
      </c>
    </row>
    <row r="146" spans="1:14" ht="20.25" customHeight="1" x14ac:dyDescent="0.25">
      <c r="A146" s="19">
        <f t="shared" si="17"/>
        <v>138</v>
      </c>
      <c r="B146" s="91" t="s">
        <v>485</v>
      </c>
      <c r="C146" s="91" t="s">
        <v>486</v>
      </c>
      <c r="D146" s="103" t="s">
        <v>20</v>
      </c>
      <c r="E146" s="64" t="s">
        <v>465</v>
      </c>
      <c r="F146" s="26" t="s">
        <v>444</v>
      </c>
      <c r="G146" s="24" t="s">
        <v>92</v>
      </c>
      <c r="H146" s="28">
        <v>45231</v>
      </c>
      <c r="I146" s="21">
        <v>22000</v>
      </c>
      <c r="J146" s="22">
        <f t="shared" si="18"/>
        <v>631.4</v>
      </c>
      <c r="K146" s="67">
        <v>0</v>
      </c>
      <c r="L146" s="22">
        <f t="shared" si="19"/>
        <v>668.8</v>
      </c>
      <c r="M146" s="24">
        <v>25</v>
      </c>
      <c r="N146" s="22">
        <f t="shared" si="20"/>
        <v>20674.8</v>
      </c>
    </row>
    <row r="147" spans="1:14" ht="20.25" customHeight="1" x14ac:dyDescent="0.25">
      <c r="A147" s="19">
        <f t="shared" si="17"/>
        <v>139</v>
      </c>
      <c r="B147" s="91" t="s">
        <v>487</v>
      </c>
      <c r="C147" s="91" t="s">
        <v>488</v>
      </c>
      <c r="D147" s="19" t="s">
        <v>20</v>
      </c>
      <c r="E147" s="64" t="s">
        <v>506</v>
      </c>
      <c r="F147" s="26" t="s">
        <v>444</v>
      </c>
      <c r="G147" s="24" t="s">
        <v>92</v>
      </c>
      <c r="H147" s="28">
        <v>45323</v>
      </c>
      <c r="I147" s="21">
        <v>18000</v>
      </c>
      <c r="J147" s="22">
        <f t="shared" si="18"/>
        <v>516.6</v>
      </c>
      <c r="K147" s="67">
        <v>0</v>
      </c>
      <c r="L147" s="22">
        <f>I147*3.04/100</f>
        <v>547.20000000000005</v>
      </c>
      <c r="M147" s="24">
        <v>25</v>
      </c>
      <c r="N147" s="22">
        <f t="shared" si="20"/>
        <v>16911.2</v>
      </c>
    </row>
    <row r="148" spans="1:14" ht="20.25" customHeight="1" x14ac:dyDescent="0.25">
      <c r="A148" s="19">
        <f t="shared" si="17"/>
        <v>140</v>
      </c>
      <c r="B148" s="91" t="s">
        <v>59</v>
      </c>
      <c r="C148" s="110" t="s">
        <v>489</v>
      </c>
      <c r="D148" s="19" t="s">
        <v>20</v>
      </c>
      <c r="E148" s="91" t="s">
        <v>506</v>
      </c>
      <c r="F148" s="26" t="s">
        <v>444</v>
      </c>
      <c r="G148" s="24" t="s">
        <v>92</v>
      </c>
      <c r="H148" s="28">
        <v>45323</v>
      </c>
      <c r="I148" s="21">
        <v>18000</v>
      </c>
      <c r="J148" s="22">
        <f t="shared" si="18"/>
        <v>516.6</v>
      </c>
      <c r="K148" s="67">
        <v>0</v>
      </c>
      <c r="L148" s="22">
        <f t="shared" si="19"/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1" t="s">
        <v>490</v>
      </c>
      <c r="C149" s="24" t="s">
        <v>491</v>
      </c>
      <c r="D149" s="103" t="s">
        <v>20</v>
      </c>
      <c r="E149" s="91" t="s">
        <v>506</v>
      </c>
      <c r="F149" s="26" t="s">
        <v>444</v>
      </c>
      <c r="G149" s="24" t="s">
        <v>92</v>
      </c>
      <c r="H149" s="28">
        <v>45323</v>
      </c>
      <c r="I149" s="21">
        <v>18000</v>
      </c>
      <c r="J149" s="22">
        <f t="shared" si="18"/>
        <v>516.6</v>
      </c>
      <c r="K149" s="67">
        <v>0</v>
      </c>
      <c r="L149" s="22">
        <f t="shared" si="19"/>
        <v>547.20000000000005</v>
      </c>
      <c r="M149" s="24">
        <v>25</v>
      </c>
      <c r="N149" s="22">
        <f t="shared" si="20"/>
        <v>16911.2</v>
      </c>
    </row>
    <row r="150" spans="1:14" ht="20.25" customHeight="1" x14ac:dyDescent="0.25">
      <c r="A150" s="19">
        <f t="shared" si="17"/>
        <v>142</v>
      </c>
      <c r="B150" s="24" t="s">
        <v>492</v>
      </c>
      <c r="C150" s="24" t="s">
        <v>493</v>
      </c>
      <c r="D150" s="19" t="s">
        <v>20</v>
      </c>
      <c r="E150" s="24" t="s">
        <v>506</v>
      </c>
      <c r="F150" s="26" t="s">
        <v>444</v>
      </c>
      <c r="G150" s="24" t="s">
        <v>92</v>
      </c>
      <c r="H150" s="28">
        <v>45323</v>
      </c>
      <c r="I150" s="21">
        <v>18000</v>
      </c>
      <c r="J150" s="22">
        <f t="shared" si="18"/>
        <v>516.6</v>
      </c>
      <c r="K150" s="67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91" t="s">
        <v>494</v>
      </c>
      <c r="C151" s="91" t="s">
        <v>495</v>
      </c>
      <c r="D151" s="19" t="s">
        <v>20</v>
      </c>
      <c r="E151" s="64" t="s">
        <v>506</v>
      </c>
      <c r="F151" s="26" t="s">
        <v>444</v>
      </c>
      <c r="G151" s="24" t="s">
        <v>92</v>
      </c>
      <c r="H151" s="28">
        <v>45323</v>
      </c>
      <c r="I151" s="21">
        <v>18000</v>
      </c>
      <c r="J151" s="22">
        <f t="shared" si="18"/>
        <v>516.6</v>
      </c>
      <c r="K151" s="67">
        <v>0</v>
      </c>
      <c r="L151" s="22">
        <f t="shared" si="19"/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20" t="s">
        <v>496</v>
      </c>
      <c r="C152" s="20" t="s">
        <v>497</v>
      </c>
      <c r="D152" s="103" t="s">
        <v>20</v>
      </c>
      <c r="E152" s="91" t="s">
        <v>506</v>
      </c>
      <c r="F152" s="26" t="s">
        <v>444</v>
      </c>
      <c r="G152" s="24" t="s">
        <v>92</v>
      </c>
      <c r="H152" s="28">
        <v>45323</v>
      </c>
      <c r="I152" s="21">
        <v>18000</v>
      </c>
      <c r="J152" s="22">
        <f t="shared" si="18"/>
        <v>516.6</v>
      </c>
      <c r="K152" s="67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20" t="s">
        <v>498</v>
      </c>
      <c r="C153" s="20" t="s">
        <v>499</v>
      </c>
      <c r="D153" s="19" t="s">
        <v>20</v>
      </c>
      <c r="E153" s="24" t="s">
        <v>506</v>
      </c>
      <c r="F153" s="26" t="s">
        <v>444</v>
      </c>
      <c r="G153" s="24" t="s">
        <v>92</v>
      </c>
      <c r="H153" s="28">
        <v>45323</v>
      </c>
      <c r="I153" s="21">
        <v>18000</v>
      </c>
      <c r="J153" s="22">
        <f t="shared" si="18"/>
        <v>516.6</v>
      </c>
      <c r="K153" s="67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91" t="s">
        <v>500</v>
      </c>
      <c r="C154" s="91" t="s">
        <v>501</v>
      </c>
      <c r="D154" s="19" t="s">
        <v>20</v>
      </c>
      <c r="E154" s="91" t="s">
        <v>506</v>
      </c>
      <c r="F154" s="26" t="s">
        <v>444</v>
      </c>
      <c r="G154" s="24" t="s">
        <v>92</v>
      </c>
      <c r="H154" s="28">
        <v>45323</v>
      </c>
      <c r="I154" s="21">
        <v>18000</v>
      </c>
      <c r="J154" s="22">
        <f t="shared" si="18"/>
        <v>516.6</v>
      </c>
      <c r="K154" s="67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1" t="s">
        <v>502</v>
      </c>
      <c r="C155" s="91" t="s">
        <v>503</v>
      </c>
      <c r="D155" s="103" t="s">
        <v>20</v>
      </c>
      <c r="E155" s="91" t="s">
        <v>506</v>
      </c>
      <c r="F155" s="26" t="s">
        <v>444</v>
      </c>
      <c r="G155" s="24" t="s">
        <v>92</v>
      </c>
      <c r="H155" s="28">
        <v>45323</v>
      </c>
      <c r="I155" s="21">
        <v>18000</v>
      </c>
      <c r="J155" s="22">
        <f t="shared" si="18"/>
        <v>516.6</v>
      </c>
      <c r="K155" s="67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91" t="s">
        <v>504</v>
      </c>
      <c r="C156" s="91" t="s">
        <v>505</v>
      </c>
      <c r="D156" s="19" t="s">
        <v>20</v>
      </c>
      <c r="E156" s="91" t="s">
        <v>506</v>
      </c>
      <c r="F156" s="26" t="s">
        <v>444</v>
      </c>
      <c r="G156" s="24" t="s">
        <v>92</v>
      </c>
      <c r="H156" s="28">
        <v>45323</v>
      </c>
      <c r="I156" s="21">
        <v>18000</v>
      </c>
      <c r="J156" s="22">
        <f t="shared" si="18"/>
        <v>516.6</v>
      </c>
      <c r="K156" s="67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H157" s="2"/>
      <c r="I157" s="102">
        <f t="shared" ref="I157:N157" si="21">SUM(I9:I156)</f>
        <v>2229951.6800000002</v>
      </c>
      <c r="J157" s="102">
        <f t="shared" si="21"/>
        <v>63999.613215999969</v>
      </c>
      <c r="K157" s="102">
        <f t="shared" si="21"/>
        <v>2592.7199999999998</v>
      </c>
      <c r="L157" s="102">
        <f t="shared" si="21"/>
        <v>67790.53107199994</v>
      </c>
      <c r="M157" s="102">
        <f t="shared" si="21"/>
        <v>5415.46</v>
      </c>
      <c r="N157" s="102">
        <f t="shared" si="21"/>
        <v>2090153.3557119993</v>
      </c>
    </row>
    <row r="158" spans="1:14" ht="20.25" customHeight="1" x14ac:dyDescent="0.25">
      <c r="I158" s="39"/>
      <c r="J158" s="3"/>
    </row>
    <row r="159" spans="1:14" ht="20.25" customHeight="1" x14ac:dyDescent="0.25">
      <c r="I159"/>
      <c r="J159" s="3"/>
    </row>
    <row r="160" spans="1:14" ht="20.25" customHeight="1" x14ac:dyDescent="0.25">
      <c r="G160" s="39"/>
      <c r="J160" s="39"/>
      <c r="L160" s="112"/>
    </row>
    <row r="161" spans="6:12" ht="20.25" customHeight="1" x14ac:dyDescent="0.25">
      <c r="F161" s="39"/>
      <c r="J161" s="112"/>
      <c r="K161" s="40"/>
      <c r="L161" s="113"/>
    </row>
  </sheetData>
  <autoFilter ref="A8:N157" xr:uid="{4B8A956E-0C0D-4D09-86AB-68EFC6F7A903}"/>
  <phoneticPr fontId="14" type="noConversion"/>
  <conditionalFormatting sqref="C42:C45">
    <cfRule type="duplicateValues" dxfId="14" priority="33" stopIfTrue="1"/>
  </conditionalFormatting>
  <conditionalFormatting sqref="F77">
    <cfRule type="duplicateValues" dxfId="13" priority="29"/>
    <cfRule type="duplicateValues" dxfId="12" priority="30"/>
  </conditionalFormatting>
  <conditionalFormatting sqref="F90">
    <cfRule type="duplicateValues" dxfId="11" priority="27"/>
    <cfRule type="duplicateValues" dxfId="10" priority="28"/>
  </conditionalFormatting>
  <conditionalFormatting sqref="F91">
    <cfRule type="duplicateValues" dxfId="9" priority="25"/>
    <cfRule type="duplicateValues" dxfId="8" priority="26"/>
  </conditionalFormatting>
  <conditionalFormatting sqref="F92">
    <cfRule type="duplicateValues" dxfId="7" priority="23"/>
    <cfRule type="duplicateValues" dxfId="6" priority="24"/>
  </conditionalFormatting>
  <conditionalFormatting sqref="F118">
    <cfRule type="duplicateValues" dxfId="5" priority="6"/>
    <cfRule type="duplicateValues" dxfId="4" priority="7"/>
  </conditionalFormatting>
  <conditionalFormatting sqref="F119">
    <cfRule type="duplicateValues" dxfId="3" priority="34"/>
    <cfRule type="duplicateValues" dxfId="2" priority="35"/>
  </conditionalFormatting>
  <conditionalFormatting sqref="F127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2025-12-18T15:06:44Z</cp:lastPrinted>
  <dcterms:created xsi:type="dcterms:W3CDTF">2023-02-09T14:00:00Z</dcterms:created>
  <dcterms:modified xsi:type="dcterms:W3CDTF">2026-02-16T13:35:23Z</dcterms:modified>
</cp:coreProperties>
</file>