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jatnna.baez\Desktop\NOMINA DE TRANSPARENCIA\"/>
    </mc:Choice>
  </mc:AlternateContent>
  <xr:revisionPtr revIDLastSave="0" documentId="13_ncr:1_{B4525B28-5451-451E-958A-527B4666C62F}" xr6:coauthVersionLast="47" xr6:coauthVersionMax="47" xr10:uidLastSave="{00000000-0000-0000-0000-000000000000}"/>
  <bookViews>
    <workbookView xWindow="-120" yWindow="-120" windowWidth="20730" windowHeight="11160" xr2:uid="{5605BC35-D30D-4C4E-A0D5-6F75CFDD7AC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4" i="1" l="1"/>
  <c r="J104" i="1"/>
  <c r="M103" i="1"/>
  <c r="K103" i="1"/>
  <c r="M102" i="1"/>
  <c r="K102" i="1"/>
  <c r="M101" i="1"/>
  <c r="K101" i="1"/>
  <c r="M100" i="1"/>
  <c r="K100" i="1"/>
  <c r="M99" i="1"/>
  <c r="K99" i="1"/>
  <c r="M98" i="1"/>
  <c r="K98" i="1"/>
  <c r="M97" i="1"/>
  <c r="K97" i="1"/>
  <c r="M96" i="1"/>
  <c r="K96" i="1"/>
  <c r="M95" i="1"/>
  <c r="K95" i="1"/>
  <c r="M94" i="1"/>
  <c r="K94" i="1"/>
  <c r="M93" i="1"/>
  <c r="K93" i="1"/>
  <c r="M92" i="1"/>
  <c r="K92" i="1"/>
  <c r="M91" i="1"/>
  <c r="K91" i="1"/>
  <c r="M90" i="1"/>
  <c r="K90" i="1"/>
  <c r="M89" i="1"/>
  <c r="K89" i="1"/>
  <c r="M88" i="1"/>
  <c r="K88" i="1"/>
  <c r="M87" i="1"/>
  <c r="K87" i="1"/>
  <c r="M86" i="1"/>
  <c r="K86" i="1"/>
  <c r="M85" i="1"/>
  <c r="K85" i="1"/>
  <c r="M84" i="1"/>
  <c r="K84" i="1"/>
  <c r="M83" i="1"/>
  <c r="K83" i="1"/>
  <c r="M82" i="1"/>
  <c r="K82" i="1"/>
  <c r="M81" i="1"/>
  <c r="K81" i="1"/>
  <c r="M80" i="1"/>
  <c r="K80" i="1"/>
  <c r="M79" i="1"/>
  <c r="K79" i="1"/>
  <c r="M78" i="1"/>
  <c r="K78" i="1"/>
  <c r="M77" i="1"/>
  <c r="K77" i="1"/>
  <c r="M76" i="1"/>
  <c r="K76" i="1"/>
  <c r="M75" i="1"/>
  <c r="K75" i="1"/>
  <c r="M74" i="1"/>
  <c r="K74" i="1"/>
  <c r="M73" i="1"/>
  <c r="K73" i="1"/>
  <c r="M72" i="1"/>
  <c r="K72" i="1"/>
  <c r="M71" i="1"/>
  <c r="K71" i="1"/>
  <c r="M70" i="1"/>
  <c r="K70" i="1"/>
  <c r="M69" i="1"/>
  <c r="K69" i="1"/>
  <c r="O69" i="1" s="1"/>
  <c r="M68" i="1"/>
  <c r="K68" i="1"/>
  <c r="M67" i="1"/>
  <c r="K67" i="1"/>
  <c r="M66" i="1"/>
  <c r="K66" i="1"/>
  <c r="O65" i="1"/>
  <c r="M65" i="1"/>
  <c r="K65" i="1"/>
  <c r="M64" i="1"/>
  <c r="K64" i="1"/>
  <c r="M63" i="1"/>
  <c r="K63" i="1"/>
  <c r="M62" i="1"/>
  <c r="K62" i="1"/>
  <c r="M61" i="1"/>
  <c r="K61" i="1"/>
  <c r="O61" i="1" s="1"/>
  <c r="M60" i="1"/>
  <c r="K60" i="1"/>
  <c r="M59" i="1"/>
  <c r="K59" i="1"/>
  <c r="O59" i="1" s="1"/>
  <c r="M58" i="1"/>
  <c r="K58" i="1"/>
  <c r="M57" i="1"/>
  <c r="K57" i="1"/>
  <c r="O57" i="1" s="1"/>
  <c r="M56" i="1"/>
  <c r="K56" i="1"/>
  <c r="M55" i="1"/>
  <c r="K55" i="1"/>
  <c r="M54" i="1"/>
  <c r="K54" i="1"/>
  <c r="M53" i="1"/>
  <c r="K53" i="1"/>
  <c r="O53" i="1" s="1"/>
  <c r="M52" i="1"/>
  <c r="K52" i="1"/>
  <c r="M51" i="1"/>
  <c r="K51" i="1"/>
  <c r="M50" i="1"/>
  <c r="K50" i="1"/>
  <c r="M49" i="1"/>
  <c r="K49" i="1"/>
  <c r="O49" i="1" s="1"/>
  <c r="M48" i="1"/>
  <c r="K48" i="1"/>
  <c r="M47" i="1"/>
  <c r="K47" i="1"/>
  <c r="O47" i="1" s="1"/>
  <c r="M46" i="1"/>
  <c r="K46" i="1"/>
  <c r="M45" i="1"/>
  <c r="K45" i="1"/>
  <c r="O45" i="1" s="1"/>
  <c r="M44" i="1"/>
  <c r="K44" i="1"/>
  <c r="M43" i="1"/>
  <c r="K43" i="1"/>
  <c r="O43" i="1" s="1"/>
  <c r="M42" i="1"/>
  <c r="K42" i="1"/>
  <c r="M41" i="1"/>
  <c r="K41" i="1"/>
  <c r="O41" i="1" s="1"/>
  <c r="M40" i="1"/>
  <c r="K40" i="1"/>
  <c r="O40" i="1" s="1"/>
  <c r="M39" i="1"/>
  <c r="K39" i="1"/>
  <c r="M38" i="1"/>
  <c r="K38" i="1"/>
  <c r="M37" i="1"/>
  <c r="K37" i="1"/>
  <c r="O37" i="1" s="1"/>
  <c r="M36" i="1"/>
  <c r="K36" i="1"/>
  <c r="M35" i="1"/>
  <c r="K35" i="1"/>
  <c r="M34" i="1"/>
  <c r="K34" i="1"/>
  <c r="O33" i="1"/>
  <c r="M33" i="1"/>
  <c r="K33" i="1"/>
  <c r="M32" i="1"/>
  <c r="K32" i="1"/>
  <c r="M31" i="1"/>
  <c r="K31" i="1"/>
  <c r="O31" i="1" s="1"/>
  <c r="M30" i="1"/>
  <c r="K30" i="1"/>
  <c r="M29" i="1"/>
  <c r="K29" i="1"/>
  <c r="O29" i="1" s="1"/>
  <c r="M28" i="1"/>
  <c r="K28" i="1"/>
  <c r="M27" i="1"/>
  <c r="K27" i="1"/>
  <c r="O27" i="1" s="1"/>
  <c r="M26" i="1"/>
  <c r="K26" i="1"/>
  <c r="M25" i="1"/>
  <c r="K25" i="1"/>
  <c r="O25" i="1" s="1"/>
  <c r="M24" i="1"/>
  <c r="K24" i="1"/>
  <c r="O24" i="1" s="1"/>
  <c r="M23" i="1"/>
  <c r="K23" i="1"/>
  <c r="M22" i="1"/>
  <c r="K22" i="1"/>
  <c r="M21" i="1"/>
  <c r="K21" i="1"/>
  <c r="O21" i="1" s="1"/>
  <c r="M20" i="1"/>
  <c r="K20" i="1"/>
  <c r="M19" i="1"/>
  <c r="K19" i="1"/>
  <c r="M18" i="1"/>
  <c r="K18" i="1"/>
  <c r="M17" i="1"/>
  <c r="K17" i="1"/>
  <c r="O17" i="1" s="1"/>
  <c r="M16" i="1"/>
  <c r="K16" i="1"/>
  <c r="M15" i="1"/>
  <c r="K15" i="1"/>
  <c r="O15" i="1" s="1"/>
  <c r="M14" i="1"/>
  <c r="K14" i="1"/>
  <c r="M13" i="1"/>
  <c r="K13" i="1"/>
  <c r="O13" i="1" s="1"/>
  <c r="M12" i="1"/>
  <c r="K12" i="1"/>
  <c r="M11" i="1"/>
  <c r="K11" i="1"/>
  <c r="O11" i="1" s="1"/>
  <c r="M10" i="1"/>
  <c r="K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M9" i="1"/>
  <c r="O9" i="1" s="1"/>
  <c r="K9" i="1"/>
  <c r="D5" i="1"/>
  <c r="O26" i="1" l="1"/>
  <c r="O30" i="1"/>
  <c r="O36" i="1"/>
  <c r="O58" i="1"/>
  <c r="O62" i="1"/>
  <c r="O68" i="1"/>
  <c r="O103" i="1"/>
  <c r="O10" i="1"/>
  <c r="O14" i="1"/>
  <c r="O20" i="1"/>
  <c r="O42" i="1"/>
  <c r="O46" i="1"/>
  <c r="O52" i="1"/>
  <c r="O70" i="1"/>
  <c r="O18" i="1"/>
  <c r="O34" i="1"/>
  <c r="O50" i="1"/>
  <c r="O56" i="1"/>
  <c r="O63" i="1"/>
  <c r="O66" i="1"/>
  <c r="O12" i="1"/>
  <c r="O19" i="1"/>
  <c r="O22" i="1"/>
  <c r="O28" i="1"/>
  <c r="O35" i="1"/>
  <c r="O38" i="1"/>
  <c r="O44" i="1"/>
  <c r="O51" i="1"/>
  <c r="O54" i="1"/>
  <c r="O60" i="1"/>
  <c r="O67" i="1"/>
  <c r="M104" i="1"/>
  <c r="O16" i="1"/>
  <c r="O23" i="1"/>
  <c r="O32" i="1"/>
  <c r="O39" i="1"/>
  <c r="O48" i="1"/>
  <c r="O55" i="1"/>
  <c r="O64" i="1"/>
  <c r="O71" i="1"/>
  <c r="O74" i="1"/>
  <c r="O76" i="1"/>
  <c r="O78" i="1"/>
  <c r="O80" i="1"/>
  <c r="O82" i="1"/>
  <c r="O84" i="1"/>
  <c r="O86" i="1"/>
  <c r="O88" i="1"/>
  <c r="O90" i="1"/>
  <c r="O92" i="1"/>
  <c r="O94" i="1"/>
  <c r="O96" i="1"/>
  <c r="O98" i="1"/>
  <c r="O100" i="1"/>
  <c r="K104" i="1"/>
  <c r="O73" i="1"/>
  <c r="O75" i="1"/>
  <c r="O77" i="1"/>
  <c r="O79" i="1"/>
  <c r="O81" i="1"/>
  <c r="O85" i="1"/>
  <c r="O87" i="1"/>
  <c r="O89" i="1"/>
  <c r="O91" i="1"/>
  <c r="O93" i="1"/>
  <c r="O95" i="1"/>
  <c r="O97" i="1"/>
  <c r="O99" i="1"/>
  <c r="O101" i="1"/>
</calcChain>
</file>

<file path=xl/sharedStrings.xml><?xml version="1.0" encoding="utf-8"?>
<sst xmlns="http://schemas.openxmlformats.org/spreadsheetml/2006/main" count="610" uniqueCount="331">
  <si>
    <t>Servicio Nacional de Salud</t>
  </si>
  <si>
    <t>Plantilla de Reporte de Nómina Interna CPNA</t>
  </si>
  <si>
    <t>Región:</t>
  </si>
  <si>
    <t>REGION 0</t>
  </si>
  <si>
    <t>Hospital:</t>
  </si>
  <si>
    <t>Periodo Año:</t>
  </si>
  <si>
    <t>Periodo Mes:</t>
  </si>
  <si>
    <t>NOVIEMBRE</t>
  </si>
  <si>
    <t>REG. NO.</t>
  </si>
  <si>
    <t>NOMBRES</t>
  </si>
  <si>
    <t>APELLIDOS</t>
  </si>
  <si>
    <t>SEXO</t>
  </si>
  <si>
    <t>CARGO</t>
  </si>
  <si>
    <t>DIRECCION O DEPARTAMENTO</t>
  </si>
  <si>
    <t>CATEGORIA DE SERVIDOR</t>
  </si>
  <si>
    <t>FECHA INICIO DE CONTRATO</t>
  </si>
  <si>
    <t>FECHA TERMINO DE CONTRATO</t>
  </si>
  <si>
    <t>SUELDO BRUTO</t>
  </si>
  <si>
    <t>AFP</t>
  </si>
  <si>
    <t>ISR</t>
  </si>
  <si>
    <t>SFS</t>
  </si>
  <si>
    <t>OTROS</t>
  </si>
  <si>
    <t>SUELDO NETO</t>
  </si>
  <si>
    <t xml:space="preserve">REINEL </t>
  </si>
  <si>
    <t>MENDEZ MARTINEZ</t>
  </si>
  <si>
    <t>M</t>
  </si>
  <si>
    <t>VIGILANTE</t>
  </si>
  <si>
    <t>30 DE MAYO</t>
  </si>
  <si>
    <t>CONTRATADO</t>
  </si>
  <si>
    <t xml:space="preserve">NORIN </t>
  </si>
  <si>
    <t>URBAEZ GOMEZ</t>
  </si>
  <si>
    <t>CAPS ESPECIALIZADO ZONA B</t>
  </si>
  <si>
    <t xml:space="preserve">SEVERA </t>
  </si>
  <si>
    <t>HERNANDEZ PASCUAL</t>
  </si>
  <si>
    <t>F</t>
  </si>
  <si>
    <t xml:space="preserve">CONSERJE </t>
  </si>
  <si>
    <t>CENTRO  DIAGNOSTICO DE MONTE PLATA</t>
  </si>
  <si>
    <t xml:space="preserve">JANK CARLOS </t>
  </si>
  <si>
    <t>LORA LEON</t>
  </si>
  <si>
    <t xml:space="preserve">VIGILANTE </t>
  </si>
  <si>
    <t xml:space="preserve">ROBERTO </t>
  </si>
  <si>
    <t>DE JESUS VICIOSO</t>
  </si>
  <si>
    <t>ANGELA</t>
  </si>
  <si>
    <t>BRITO FRIAS</t>
  </si>
  <si>
    <t>AUXILIAR DE ENFERMERIA</t>
  </si>
  <si>
    <t>CENTRO DE ASILO DE ANSIANOS CORAZONES DE JESUS</t>
  </si>
  <si>
    <t xml:space="preserve">ROCIO VERONICA </t>
  </si>
  <si>
    <t>RESTITUYO LOPEZ</t>
  </si>
  <si>
    <t>ODONTOLOGA</t>
  </si>
  <si>
    <t>CENTRO DE SALUD DIVINA PROVIDENCIA</t>
  </si>
  <si>
    <t>ALBERTO ANTONIO</t>
  </si>
  <si>
    <t>UREÑA VARGAS</t>
  </si>
  <si>
    <t>CENTRO DIAGNOSTICO BARNEY MORGAN</t>
  </si>
  <si>
    <t xml:space="preserve">JACQUELINE ALTAGRACIA </t>
  </si>
  <si>
    <t>ABREU BATISTA</t>
  </si>
  <si>
    <t>MEDICO GINECO-OBSTETRA</t>
  </si>
  <si>
    <t>CENTRO DIAGNOSTICO DE LA LOTERIA NACIONAL</t>
  </si>
  <si>
    <t xml:space="preserve">ROMEL RAMON </t>
  </si>
  <si>
    <t>SALCES GOMEZ</t>
  </si>
  <si>
    <t>CENTRO DIAGNOSTICO GREGORIO LUPERON</t>
  </si>
  <si>
    <t xml:space="preserve">LEONIDAS ALTAGRACIA </t>
  </si>
  <si>
    <t>CASTILLO ARIAS</t>
  </si>
  <si>
    <t xml:space="preserve">PSICOLOGA </t>
  </si>
  <si>
    <t>CENTRO DIAGNOSTICO SAN LUIS</t>
  </si>
  <si>
    <t xml:space="preserve">MARIA ELISANDRA </t>
  </si>
  <si>
    <t>RAMIREZ CUSTODIO</t>
  </si>
  <si>
    <t xml:space="preserve">SECRETARIA  </t>
  </si>
  <si>
    <t>CLINICA BRISA DEL ESTE</t>
  </si>
  <si>
    <t xml:space="preserve">LUCIANO </t>
  </si>
  <si>
    <t>HOLGUIN</t>
  </si>
  <si>
    <t>CLINICA R. PUERTO ISABELA</t>
  </si>
  <si>
    <t>PASTORA</t>
  </si>
  <si>
    <t>SOSA JIMENEZ</t>
  </si>
  <si>
    <t>CLINICA RURAL BRISAS DEL ESTE</t>
  </si>
  <si>
    <t xml:space="preserve">KENIA </t>
  </si>
  <si>
    <t>GARCIA ENCARNACION</t>
  </si>
  <si>
    <t>CLINICA RURAL EL MAMON</t>
  </si>
  <si>
    <t xml:space="preserve">HIPOLITO </t>
  </si>
  <si>
    <t>REYES</t>
  </si>
  <si>
    <t>CLINICA RURAL VIETNAM</t>
  </si>
  <si>
    <t xml:space="preserve">RAFAEL </t>
  </si>
  <si>
    <t xml:space="preserve"> ABREU</t>
  </si>
  <si>
    <t>CNPA LOS LIMONES</t>
  </si>
  <si>
    <t xml:space="preserve">BELKIS ENCARNACION </t>
  </si>
  <si>
    <t>POLANCO MERCEDES</t>
  </si>
  <si>
    <t>CONSULTORIO MEDICO FAMILIAR ENRIQUILLO</t>
  </si>
  <si>
    <t>ANTONIO</t>
  </si>
  <si>
    <t xml:space="preserve"> CASTILLO</t>
  </si>
  <si>
    <t>CPNA  SAN FELIPE</t>
  </si>
  <si>
    <t>CRUCITO JIMENEZ</t>
  </si>
  <si>
    <t>CPNA 30 DE MAYO</t>
  </si>
  <si>
    <t xml:space="preserve">IDALINA </t>
  </si>
  <si>
    <t>SUERO GENAO</t>
  </si>
  <si>
    <t>AUXILIAR DE CONTABILIDAD</t>
  </si>
  <si>
    <t>CPNA ALCARRIZOS I</t>
  </si>
  <si>
    <t xml:space="preserve">ARMANDO </t>
  </si>
  <si>
    <t>SUERO DE LEON</t>
  </si>
  <si>
    <t xml:space="preserve">CPNA ANTONCI </t>
  </si>
  <si>
    <t>JOSE ALTAGRACIA ROSARIO</t>
  </si>
  <si>
    <t>ALTAGRACIA ROSARIO</t>
  </si>
  <si>
    <t>CPNA BARNEY MORGAN</t>
  </si>
  <si>
    <t xml:space="preserve">ESCARLES SIRLEY </t>
  </si>
  <si>
    <t>MEJIA ORTIZ</t>
  </si>
  <si>
    <t xml:space="preserve">AUXILIAR  DE ENFERMERIA </t>
  </si>
  <si>
    <t>CPNA BIENVENIDO</t>
  </si>
  <si>
    <t xml:space="preserve">CLARA NATIVIDAD </t>
  </si>
  <si>
    <t>VELOZ MOLINE</t>
  </si>
  <si>
    <t xml:space="preserve">MED. ASIST. </t>
  </si>
  <si>
    <t>CPNA BOCA CHICA</t>
  </si>
  <si>
    <t xml:space="preserve">LEONCIO </t>
  </si>
  <si>
    <t>ZAPATA</t>
  </si>
  <si>
    <t>CPNA BOCA CHICA II</t>
  </si>
  <si>
    <t xml:space="preserve">JESUS </t>
  </si>
  <si>
    <t>TRINIDAD</t>
  </si>
  <si>
    <t>CPNA CABALLONA</t>
  </si>
  <si>
    <t xml:space="preserve">JUAN PASTOR </t>
  </si>
  <si>
    <t>VALDEZ</t>
  </si>
  <si>
    <t>CPNA CAMPO LINDO II, LA CALETA</t>
  </si>
  <si>
    <t xml:space="preserve">MANUEL ARGENIS </t>
  </si>
  <si>
    <t>DE LOS SANTOS CORDERO</t>
  </si>
  <si>
    <t>CPNA COPRESIDA, SAN LUIS</t>
  </si>
  <si>
    <t xml:space="preserve">PRIMO FELICIANO </t>
  </si>
  <si>
    <t>DIAZ</t>
  </si>
  <si>
    <t xml:space="preserve">FRANCISCA </t>
  </si>
  <si>
    <t>NUÑEZ RODRIGUEZ</t>
  </si>
  <si>
    <t>CPNA CTU</t>
  </si>
  <si>
    <t>ANA DILIA</t>
  </si>
  <si>
    <t>URIBE ESTEVEZ</t>
  </si>
  <si>
    <t>CPNA DE MANGANAGUA</t>
  </si>
  <si>
    <t xml:space="preserve">LUIS ALBERTO </t>
  </si>
  <si>
    <t>PEGUERO HEREDIA</t>
  </si>
  <si>
    <t>CPNA DON JUAN</t>
  </si>
  <si>
    <t xml:space="preserve">BENITO </t>
  </si>
  <si>
    <t>ALMANZAR DE LA CRUZ</t>
  </si>
  <si>
    <t xml:space="preserve">CPNA EL CALICHE DE LOS RIOS  </t>
  </si>
  <si>
    <t xml:space="preserve">GABRIEL </t>
  </si>
  <si>
    <t>MARTINEZ</t>
  </si>
  <si>
    <t>CPNA EL GUINEO, MUNICIPIO YAMASA</t>
  </si>
  <si>
    <t xml:space="preserve">TICO </t>
  </si>
  <si>
    <t>MARTE ALCALA</t>
  </si>
  <si>
    <t>CPNA FERNANDO ARTUTO DE MERIÑO</t>
  </si>
  <si>
    <t xml:space="preserve">CARMEN ISAURA </t>
  </si>
  <si>
    <t xml:space="preserve"> MENDOZA</t>
  </si>
  <si>
    <t>CONSERJE</t>
  </si>
  <si>
    <t>CPNA GREGORIO LUPERON</t>
  </si>
  <si>
    <t xml:space="preserve">JOSE </t>
  </si>
  <si>
    <t>RODRIGUEZ</t>
  </si>
  <si>
    <t xml:space="preserve">PURA </t>
  </si>
  <si>
    <t>BRAZOBAN</t>
  </si>
  <si>
    <t>CPNA GUACHUPITA</t>
  </si>
  <si>
    <t xml:space="preserve">MAXIMO JUAN </t>
  </si>
  <si>
    <t>CUEVAS</t>
  </si>
  <si>
    <t>SEGURIDAD</t>
  </si>
  <si>
    <t xml:space="preserve">JOAQUIN </t>
  </si>
  <si>
    <t>RODRIGUEZ MONTERO</t>
  </si>
  <si>
    <t>DAISY ARELIS</t>
  </si>
  <si>
    <t>ENCARNACION BAEZ</t>
  </si>
  <si>
    <t xml:space="preserve">MEDICO ASISTENTE </t>
  </si>
  <si>
    <t>CPNA GUERRA</t>
  </si>
  <si>
    <t xml:space="preserve">FAUTINA </t>
  </si>
  <si>
    <t>SUERO</t>
  </si>
  <si>
    <t>CPNA HATO NUEVO</t>
  </si>
  <si>
    <t xml:space="preserve">ANTONIO SANTO </t>
  </si>
  <si>
    <t>SORIANO DE LA ROSA</t>
  </si>
  <si>
    <t xml:space="preserve">CASILDA DALISLA </t>
  </si>
  <si>
    <t>RUIZ JIMENEZ</t>
  </si>
  <si>
    <t>CPNA HATO SAN PEDRO</t>
  </si>
  <si>
    <t>JUANA</t>
  </si>
  <si>
    <t>NOLASCO CRUZ</t>
  </si>
  <si>
    <t>CPNA ISABELA PNATOJA</t>
  </si>
  <si>
    <t xml:space="preserve">MARTIN </t>
  </si>
  <si>
    <t>HENRIQUEZ ACOSTA</t>
  </si>
  <si>
    <t>CPNA ISABELITA</t>
  </si>
  <si>
    <t>ANDRE</t>
  </si>
  <si>
    <t>MATOS PEÑA</t>
  </si>
  <si>
    <t>CPNA LA BARQUITA</t>
  </si>
  <si>
    <t>ROBERTO</t>
  </si>
  <si>
    <t>MORILLO PEREZ</t>
  </si>
  <si>
    <t>MEDICO GENERAL</t>
  </si>
  <si>
    <t xml:space="preserve">CPNA LA CIENEGA </t>
  </si>
  <si>
    <t xml:space="preserve">ARISTIDES </t>
  </si>
  <si>
    <t>ENCARNACION SANCHEZ</t>
  </si>
  <si>
    <t>CPNA LA CIENEGA</t>
  </si>
  <si>
    <t xml:space="preserve">RAMON ANTONIO </t>
  </si>
  <si>
    <t>ANTONIO ACOSTA</t>
  </si>
  <si>
    <t>ORLANDO</t>
  </si>
  <si>
    <t>CASTRO CASTILLO</t>
  </si>
  <si>
    <t>CPNA LA ESPERANZA</t>
  </si>
  <si>
    <t>YSABEL</t>
  </si>
  <si>
    <t>NOLASCO GARCIA</t>
  </si>
  <si>
    <t>CPNA LA ISABELA (PANTOJA)</t>
  </si>
  <si>
    <t>JOSE MARIA</t>
  </si>
  <si>
    <t>PAULINO POLANCO</t>
  </si>
  <si>
    <t xml:space="preserve">JULIO CESAR </t>
  </si>
  <si>
    <t xml:space="preserve"> BUENO</t>
  </si>
  <si>
    <t>CPNA LA JAVILLA</t>
  </si>
  <si>
    <t xml:space="preserve">EDDY </t>
  </si>
  <si>
    <t>SANO BAUTISTA</t>
  </si>
  <si>
    <t xml:space="preserve">CPNA LA JAVILLA </t>
  </si>
  <si>
    <t xml:space="preserve">ROSA ELENA </t>
  </si>
  <si>
    <t>CASTRO AGUASVIVAS</t>
  </si>
  <si>
    <t>MEDICO ASISTENTE</t>
  </si>
  <si>
    <t>CPNA LA LILA</t>
  </si>
  <si>
    <t xml:space="preserve">ALTAGRACIA </t>
  </si>
  <si>
    <t>GOMEZ</t>
  </si>
  <si>
    <t xml:space="preserve">ARIZEIDA </t>
  </si>
  <si>
    <t>MONTERO OGANDO</t>
  </si>
  <si>
    <t xml:space="preserve">CPNA LA UREÑA </t>
  </si>
  <si>
    <t xml:space="preserve">ANA MERCEDES </t>
  </si>
  <si>
    <t>HEREDIA</t>
  </si>
  <si>
    <t>CPNA LOS BOTADOS DE MONTE PLATA</t>
  </si>
  <si>
    <t xml:space="preserve">TOMASA </t>
  </si>
  <si>
    <t>ABREU</t>
  </si>
  <si>
    <t xml:space="preserve">BERNARDO </t>
  </si>
  <si>
    <t>SEVERINO HERNANDEZ</t>
  </si>
  <si>
    <t xml:space="preserve">RUFINO </t>
  </si>
  <si>
    <t>RUFINO BELTRAN</t>
  </si>
  <si>
    <t>BLANCA AIME</t>
  </si>
  <si>
    <t>MERAN MENDEZ</t>
  </si>
  <si>
    <t>CPNA LOS CAZABES</t>
  </si>
  <si>
    <t>249.75</t>
  </si>
  <si>
    <t>34.209.03</t>
  </si>
  <si>
    <t>FRANCISCO ANTONIO</t>
  </si>
  <si>
    <t>LARA MARTINEZ</t>
  </si>
  <si>
    <t>CPNA LOS COROZOS</t>
  </si>
  <si>
    <t xml:space="preserve">DENNY ANTONIO     </t>
  </si>
  <si>
    <t>CUELLO ENCARNACION</t>
  </si>
  <si>
    <t xml:space="preserve">CPNA LOS FRAILES </t>
  </si>
  <si>
    <t xml:space="preserve">CARMEN LISANDRA </t>
  </si>
  <si>
    <t>VALENZUELA ALCANTARA</t>
  </si>
  <si>
    <t>SUPERVISORA DE PROMOTORES</t>
  </si>
  <si>
    <t>CPNA LOS GIRASOLES</t>
  </si>
  <si>
    <t xml:space="preserve">SANTIAGO </t>
  </si>
  <si>
    <t>SUERO VELASQUEZ</t>
  </si>
  <si>
    <t xml:space="preserve">ANGELA </t>
  </si>
  <si>
    <t>MORETA PEREZ</t>
  </si>
  <si>
    <t xml:space="preserve">CONSERJE  </t>
  </si>
  <si>
    <t>CPNA LOS LIMONES</t>
  </si>
  <si>
    <t xml:space="preserve">MISCELANIA </t>
  </si>
  <si>
    <t>DE LA ROSA ROSARIO</t>
  </si>
  <si>
    <t>CPNA NUESTRA SEÑORA DE GUADALUPE</t>
  </si>
  <si>
    <t xml:space="preserve">MARIA ELENA </t>
  </si>
  <si>
    <t>ABREU TAVAREZ</t>
  </si>
  <si>
    <t xml:space="preserve">SECRETARIA </t>
  </si>
  <si>
    <t>CPNA OSCAR SANTANA</t>
  </si>
  <si>
    <t xml:space="preserve">RAMONA CRISTINA </t>
  </si>
  <si>
    <t>VERAS HERNANDEZ</t>
  </si>
  <si>
    <t>JOSE ARGILIO</t>
  </si>
  <si>
    <t>PIMENTEL GUEVARA</t>
  </si>
  <si>
    <t>CPNA PLAN DE EMERGENCIA SANTO DOMINGO OESTE</t>
  </si>
  <si>
    <t xml:space="preserve">RAFAEL LEONIDAS </t>
  </si>
  <si>
    <t>MATOS SANCHEZ</t>
  </si>
  <si>
    <t xml:space="preserve">ADMINISTRADOR/A </t>
  </si>
  <si>
    <t>CPNA RALMA</t>
  </si>
  <si>
    <t xml:space="preserve">YAMIS CLAUDILE </t>
  </si>
  <si>
    <t>PEREZ DEL CRISTO DE MEJIA</t>
  </si>
  <si>
    <t>MEDICO AYUDANTE DE PATOLOGIA</t>
  </si>
  <si>
    <t>797.25</t>
  </si>
  <si>
    <t>37.636.00</t>
  </si>
  <si>
    <t xml:space="preserve">YOCASTA DE LAS MERCEDES </t>
  </si>
  <si>
    <t xml:space="preserve"> FERNANDEZ</t>
  </si>
  <si>
    <t xml:space="preserve">ASISTENTE ADMINISTRATIVA </t>
  </si>
  <si>
    <t xml:space="preserve">ANGEL BIENVENIDO </t>
  </si>
  <si>
    <t>SANCHEZ</t>
  </si>
  <si>
    <t xml:space="preserve">ASISTENTE SOCIAL </t>
  </si>
  <si>
    <t xml:space="preserve">MIRTILIA YOLANDA </t>
  </si>
  <si>
    <t>FELIZ</t>
  </si>
  <si>
    <t xml:space="preserve">MARIA </t>
  </si>
  <si>
    <t>RODRIGUEZ ESTRELLA</t>
  </si>
  <si>
    <t>CPNA SAN PABLO APOSTOL</t>
  </si>
  <si>
    <t xml:space="preserve">ANA </t>
  </si>
  <si>
    <t>DE LA CRUZ ALMONTE</t>
  </si>
  <si>
    <t>CPNA SIERRA PRIETA</t>
  </si>
  <si>
    <t xml:space="preserve">MANUEL </t>
  </si>
  <si>
    <t>EVANGELISTA VIZCAINO</t>
  </si>
  <si>
    <t>MARINO</t>
  </si>
  <si>
    <t>CLAUDIO</t>
  </si>
  <si>
    <t>DELCIA ESTELA</t>
  </si>
  <si>
    <t>MARTINEZ ROSARIO</t>
  </si>
  <si>
    <t>CPNA VILLA MELLA</t>
  </si>
  <si>
    <t xml:space="preserve">JUAN FRANCISCO </t>
  </si>
  <si>
    <t>HERRERA</t>
  </si>
  <si>
    <t>DISPENSARIO MEDICO ANTIBUCURLOSO INFANTIL</t>
  </si>
  <si>
    <t xml:space="preserve">MODESTA </t>
  </si>
  <si>
    <t>POLANCO VASQUEZ</t>
  </si>
  <si>
    <t xml:space="preserve">ENCARGADA DE VACUNA </t>
  </si>
  <si>
    <t>DISPENSARIO MEDICO NUESTRA SEÑORA DE GUADALUPE</t>
  </si>
  <si>
    <t xml:space="preserve">DULCE M. </t>
  </si>
  <si>
    <t>DIAZ HERNANDEZ</t>
  </si>
  <si>
    <t>BIOANALISTA</t>
  </si>
  <si>
    <t>DISPENSARIO MEDICO SAN JOSE</t>
  </si>
  <si>
    <t>CLEMENTE</t>
  </si>
  <si>
    <t>GUERRERO SAMBOY</t>
  </si>
  <si>
    <t>MENSAJERO</t>
  </si>
  <si>
    <t>GERENCIA DE AREA DISTRITO NACIONAL ESTE</t>
  </si>
  <si>
    <t xml:space="preserve">SANTA </t>
  </si>
  <si>
    <t>JAVIER DOÑE</t>
  </si>
  <si>
    <t>HOGAR DE ANCIANOS NUESTRA SEÑORA DEL ROSARIO DE FATIMA</t>
  </si>
  <si>
    <t xml:space="preserve">SCARLING ANDRIELYS </t>
  </si>
  <si>
    <t>MATOS GARCIA</t>
  </si>
  <si>
    <t>DIGITADOR/A</t>
  </si>
  <si>
    <t>HOSP. MUN. EL ALMIRANTE</t>
  </si>
  <si>
    <t xml:space="preserve">ROSITO </t>
  </si>
  <si>
    <t>CRUZ MEDINA</t>
  </si>
  <si>
    <t>HOSP. PROVINCIAL DR. ANGEL CONTRERAS</t>
  </si>
  <si>
    <t xml:space="preserve">VIKY VITALINA </t>
  </si>
  <si>
    <t>DE JESUS BATISTA</t>
  </si>
  <si>
    <t>HOSPITAL MUNICIPAL DR. RODOLFO DE LA CRUZ LORA</t>
  </si>
  <si>
    <t>BERNARDA</t>
  </si>
  <si>
    <t xml:space="preserve"> DIAZ DE LA CRUZ</t>
  </si>
  <si>
    <t>HOSPITAL MUNICIPAL LA VICTORIA</t>
  </si>
  <si>
    <t xml:space="preserve">SECUNDINO </t>
  </si>
  <si>
    <t>MELLA</t>
  </si>
  <si>
    <t>MATA DE PALMA</t>
  </si>
  <si>
    <t xml:space="preserve">RAFELINA MAGDALENA </t>
  </si>
  <si>
    <t>DE LA CRUZ AQUINO</t>
  </si>
  <si>
    <t>MEDICO AYUDANTE DE CITOLOGIA</t>
  </si>
  <si>
    <t>SUPERVISION DE AREA MONTE PLATA</t>
  </si>
  <si>
    <t>37,636.00</t>
  </si>
  <si>
    <t>MARIA ELENA</t>
  </si>
  <si>
    <t>PEREYRA ALCANTARA</t>
  </si>
  <si>
    <t xml:space="preserve">UNAP SALAMANCA </t>
  </si>
  <si>
    <t>1,844.25</t>
  </si>
  <si>
    <t>1.203,478.80</t>
  </si>
  <si>
    <t>Revisado por:</t>
  </si>
  <si>
    <t>Niurkania Siri</t>
  </si>
  <si>
    <t xml:space="preserve">Auxiliar de Nominas </t>
  </si>
  <si>
    <t>Giselle Carela</t>
  </si>
  <si>
    <t xml:space="preserve">Enc. Recursos Humanos </t>
  </si>
  <si>
    <t>Lic. Norma Gabriela Hernandez</t>
  </si>
  <si>
    <t>Enc. Int. Div. Admist.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</si>
</sst>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00\ _€_-;\-* #,##0.00\ _€_-;_-* &quot;-&quot;??\ _€_-;_-@_-"/>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name val="Arial"/>
      <family val="2"/>
    </font>
    <font>
      <sz val="11"/>
      <name val="Calibri"/>
      <family val="2"/>
    </font>
    <font>
      <sz val="10"/>
      <name val="Calibri"/>
      <family val="2"/>
    </font>
    <font>
      <sz val="11"/>
      <name val="Arial"/>
      <family val="2"/>
    </font>
    <font>
      <sz val="9"/>
      <name val="Calibri"/>
      <family val="2"/>
    </font>
    <font>
      <sz val="13"/>
      <name val="Calibri"/>
      <family val="2"/>
    </font>
    <font>
      <b/>
      <sz val="11"/>
      <name val="Calibri"/>
      <family val="2"/>
    </font>
    <font>
      <sz val="10"/>
      <color theme="1"/>
      <name val="Calibri"/>
      <family val="2"/>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5" fontId="4"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xf>
    <xf numFmtId="0" fontId="0" fillId="0" borderId="0" xfId="0" applyProtection="1">
      <protection locked="0"/>
    </xf>
    <xf numFmtId="0" fontId="3" fillId="0" borderId="0" xfId="0" applyFont="1"/>
    <xf numFmtId="0" fontId="1" fillId="0" borderId="0" xfId="0" applyFont="1"/>
    <xf numFmtId="0" fontId="1" fillId="0" borderId="0" xfId="0" applyFont="1" applyAlignment="1">
      <alignment horizontal="right"/>
    </xf>
    <xf numFmtId="0" fontId="4" fillId="0" borderId="1" xfId="0" applyFont="1" applyBorder="1" applyAlignment="1" applyProtection="1">
      <alignment vertical="center"/>
      <protection locked="0"/>
    </xf>
    <xf numFmtId="0" fontId="2" fillId="0" borderId="0" xfId="0" applyFont="1" applyAlignment="1">
      <alignment horizontal="center"/>
    </xf>
    <xf numFmtId="0" fontId="0" fillId="0" borderId="1" xfId="0" applyBorder="1" applyAlignment="1" applyProtection="1">
      <alignment vertical="center"/>
      <protection locked="0"/>
    </xf>
    <xf numFmtId="0" fontId="0" fillId="0" borderId="2" xfId="0" applyBorder="1" applyAlignment="1" applyProtection="1">
      <alignment horizontal="left"/>
      <protection locked="0"/>
    </xf>
    <xf numFmtId="0" fontId="4" fillId="0" borderId="2" xfId="0" applyFont="1" applyBorder="1" applyProtection="1">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5" fillId="0" borderId="5" xfId="0" applyFont="1" applyBorder="1" applyAlignment="1">
      <alignment horizontal="center"/>
    </xf>
    <xf numFmtId="0" fontId="6" fillId="0" borderId="4" xfId="0" applyFont="1" applyBorder="1" applyAlignment="1">
      <alignment horizontal="left" vertical="center" wrapText="1"/>
    </xf>
    <xf numFmtId="0" fontId="6" fillId="0" borderId="4" xfId="0" applyFont="1" applyBorder="1"/>
    <xf numFmtId="14" fontId="6" fillId="0" borderId="4" xfId="0" applyNumberFormat="1" applyFont="1" applyBorder="1" applyAlignment="1">
      <alignment horizontal="right" wrapText="1"/>
    </xf>
    <xf numFmtId="164" fontId="5" fillId="0" borderId="4" xfId="0" applyNumberFormat="1" applyFont="1" applyBorder="1" applyAlignment="1">
      <alignment horizontal="center" vertical="center"/>
    </xf>
    <xf numFmtId="4" fontId="6" fillId="0" borderId="4" xfId="0" applyNumberFormat="1" applyFont="1" applyBorder="1" applyAlignment="1">
      <alignment horizontal="center" vertical="center"/>
    </xf>
    <xf numFmtId="4" fontId="5" fillId="0" borderId="4" xfId="0" applyNumberFormat="1" applyFont="1" applyBorder="1" applyAlignment="1">
      <alignment horizontal="center" vertical="center"/>
    </xf>
    <xf numFmtId="0" fontId="7" fillId="0" borderId="0" xfId="0" applyFont="1"/>
    <xf numFmtId="0" fontId="5" fillId="0" borderId="4" xfId="0" applyFont="1" applyBorder="1" applyAlignment="1">
      <alignment horizontal="center"/>
    </xf>
    <xf numFmtId="14" fontId="6" fillId="3" borderId="4" xfId="0" applyNumberFormat="1" applyFont="1" applyFill="1" applyBorder="1" applyAlignment="1">
      <alignment wrapText="1"/>
    </xf>
    <xf numFmtId="164" fontId="5" fillId="3" borderId="4" xfId="0" applyNumberFormat="1" applyFont="1" applyFill="1" applyBorder="1" applyAlignment="1">
      <alignment horizontal="center" vertical="center"/>
    </xf>
    <xf numFmtId="14" fontId="6" fillId="3" borderId="4" xfId="0" applyNumberFormat="1" applyFont="1" applyFill="1" applyBorder="1" applyAlignment="1">
      <alignment horizontal="right" wrapText="1"/>
    </xf>
    <xf numFmtId="165" fontId="6" fillId="3" borderId="4" xfId="1" applyFont="1" applyFill="1" applyBorder="1" applyAlignment="1">
      <alignment horizontal="center" vertical="center"/>
    </xf>
    <xf numFmtId="0" fontId="5" fillId="0" borderId="4" xfId="0" applyFont="1" applyBorder="1"/>
    <xf numFmtId="14" fontId="6" fillId="0" borderId="4" xfId="0" applyNumberFormat="1" applyFont="1" applyBorder="1" applyAlignment="1">
      <alignment wrapText="1"/>
    </xf>
    <xf numFmtId="4" fontId="6" fillId="3" borderId="4" xfId="1" applyNumberFormat="1" applyFont="1" applyFill="1" applyBorder="1" applyAlignment="1">
      <alignment horizontal="center" vertical="center" wrapText="1"/>
    </xf>
    <xf numFmtId="0" fontId="6" fillId="0" borderId="4" xfId="0" applyFont="1" applyBorder="1" applyAlignment="1">
      <alignment vertical="center"/>
    </xf>
    <xf numFmtId="4" fontId="6" fillId="3" borderId="4" xfId="0" applyNumberFormat="1" applyFont="1" applyFill="1" applyBorder="1" applyAlignment="1">
      <alignment horizontal="center" vertical="center"/>
    </xf>
    <xf numFmtId="0" fontId="6" fillId="3" borderId="4" xfId="2" applyFont="1" applyFill="1" applyBorder="1" applyAlignment="1">
      <alignment horizontal="left" vertical="center" wrapText="1"/>
    </xf>
    <xf numFmtId="0" fontId="6" fillId="3" borderId="4" xfId="2" applyFont="1" applyFill="1" applyBorder="1"/>
    <xf numFmtId="14" fontId="6" fillId="3" borderId="4" xfId="2" applyNumberFormat="1" applyFont="1" applyFill="1" applyBorder="1" applyAlignment="1">
      <alignment horizontal="right" wrapText="1"/>
    </xf>
    <xf numFmtId="164" fontId="5" fillId="0" borderId="4" xfId="2" applyNumberFormat="1" applyFont="1" applyBorder="1" applyAlignment="1">
      <alignment horizontal="center" vertical="center"/>
    </xf>
    <xf numFmtId="4" fontId="6" fillId="3" borderId="4" xfId="2" applyNumberFormat="1" applyFont="1" applyFill="1" applyBorder="1" applyAlignment="1">
      <alignment horizontal="center" vertical="center"/>
    </xf>
    <xf numFmtId="0" fontId="6" fillId="0" borderId="0" xfId="0" applyFont="1" applyAlignment="1">
      <alignment horizontal="center"/>
    </xf>
    <xf numFmtId="0" fontId="8" fillId="0" borderId="4" xfId="0" applyFont="1" applyBorder="1" applyAlignment="1">
      <alignment vertical="center" wrapText="1"/>
    </xf>
    <xf numFmtId="14" fontId="8" fillId="0" borderId="4" xfId="0" applyNumberFormat="1" applyFont="1" applyBorder="1" applyAlignment="1">
      <alignment vertical="center" wrapText="1"/>
    </xf>
    <xf numFmtId="164" fontId="9" fillId="0" borderId="4" xfId="0" applyNumberFormat="1" applyFont="1" applyBorder="1" applyAlignment="1">
      <alignment horizontal="center" vertical="center"/>
    </xf>
    <xf numFmtId="0" fontId="6" fillId="0" borderId="0" xfId="0" applyFont="1"/>
    <xf numFmtId="4" fontId="10" fillId="0" borderId="0" xfId="0" applyNumberFormat="1" applyFont="1"/>
    <xf numFmtId="4" fontId="10" fillId="0" borderId="0" xfId="0" applyNumberFormat="1" applyFont="1" applyAlignment="1">
      <alignment horizontal="center"/>
    </xf>
    <xf numFmtId="0" fontId="6" fillId="0" borderId="0" xfId="0" applyFont="1" applyFill="1" applyBorder="1" applyAlignment="1">
      <alignment horizontal="left" vertical="center" wrapText="1"/>
    </xf>
    <xf numFmtId="0" fontId="6" fillId="0" borderId="0" xfId="0" applyFont="1" applyFill="1" applyBorder="1"/>
    <xf numFmtId="0" fontId="11" fillId="0" borderId="0" xfId="0" applyFont="1"/>
  </cellXfs>
  <cellStyles count="3">
    <cellStyle name="Millares 3" xfId="1" xr:uid="{9B0C92C6-05AD-40B8-BA55-FB65D1DBD33E}"/>
    <cellStyle name="Normal" xfId="0" builtinId="0"/>
    <cellStyle name="Normal 2" xfId="2" xr:uid="{E6D3DB77-C490-44A9-9CFB-3AA6933777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1412875</xdr:colOff>
      <xdr:row>3</xdr:row>
      <xdr:rowOff>104775</xdr:rowOff>
    </xdr:to>
    <xdr:pic>
      <xdr:nvPicPr>
        <xdr:cNvPr id="2" name="Imagen 2">
          <a:extLst>
            <a:ext uri="{FF2B5EF4-FFF2-40B4-BE49-F238E27FC236}">
              <a16:creationId xmlns:a16="http://schemas.microsoft.com/office/drawing/2014/main" id="{B02F3BFE-B402-4798-BD63-CA8DBD25F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6859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urkania.siri/Downloads/Plantilla%20de%20reporte%20de%20nominas%20internas%20de%20hospi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INTERNA"/>
      <sheetName val="Hoja2"/>
    </sheetNames>
    <sheetDataSet>
      <sheetData sheetId="0" refreshError="1"/>
      <sheetData sheetId="1" refreshError="1">
        <row r="4">
          <cell r="C4" t="str">
            <v>REGION 0</v>
          </cell>
          <cell r="D4" t="str">
            <v>Reg_0</v>
          </cell>
        </row>
        <row r="5">
          <cell r="C5" t="str">
            <v>REGION 1</v>
          </cell>
          <cell r="D5" t="str">
            <v>Reg_1</v>
          </cell>
        </row>
        <row r="6">
          <cell r="C6" t="str">
            <v>REGION 2</v>
          </cell>
          <cell r="D6" t="str">
            <v>Reg_2</v>
          </cell>
        </row>
        <row r="7">
          <cell r="C7" t="str">
            <v>REGION 3</v>
          </cell>
          <cell r="D7" t="str">
            <v>Reg_3</v>
          </cell>
        </row>
        <row r="8">
          <cell r="C8" t="str">
            <v>REGION 4</v>
          </cell>
          <cell r="D8" t="str">
            <v>Reg_4</v>
          </cell>
        </row>
        <row r="9">
          <cell r="C9" t="str">
            <v>REGION 5</v>
          </cell>
          <cell r="D9" t="str">
            <v>Reg_5</v>
          </cell>
        </row>
        <row r="10">
          <cell r="C10" t="str">
            <v>REGION 6</v>
          </cell>
          <cell r="D10" t="str">
            <v>Reg_6</v>
          </cell>
        </row>
        <row r="11">
          <cell r="C11" t="str">
            <v>REGION 7</v>
          </cell>
          <cell r="D11" t="str">
            <v>Reg_7</v>
          </cell>
        </row>
        <row r="12">
          <cell r="C12" t="str">
            <v>REGION 8</v>
          </cell>
          <cell r="D12" t="str">
            <v>Reg_8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236C-50A6-426D-B152-F098230CF579}">
  <sheetPr>
    <pageSetUpPr fitToPage="1"/>
  </sheetPr>
  <dimension ref="A1:P109"/>
  <sheetViews>
    <sheetView tabSelected="1" view="pageBreakPreview" zoomScale="60" zoomScaleNormal="100" workbookViewId="0">
      <selection activeCell="F116" sqref="F116"/>
    </sheetView>
  </sheetViews>
  <sheetFormatPr baseColWidth="10" defaultRowHeight="15" x14ac:dyDescent="0.25"/>
  <cols>
    <col min="1" max="1" width="7.28515625" customWidth="1"/>
    <col min="2" max="2" width="22.85546875" customWidth="1"/>
    <col min="3" max="3" width="26.5703125" customWidth="1"/>
    <col min="4" max="4" width="8.5703125" customWidth="1"/>
    <col min="5" max="5" width="35.7109375" customWidth="1"/>
    <col min="6" max="6" width="50.7109375" customWidth="1"/>
    <col min="7" max="7" width="17.5703125" customWidth="1"/>
    <col min="8" max="8" width="17.140625" customWidth="1"/>
    <col min="9" max="9" width="16.85546875" customWidth="1"/>
    <col min="10" max="10" width="19.85546875" customWidth="1"/>
    <col min="12" max="12" width="11.140625" customWidth="1"/>
    <col min="14" max="14" width="16.42578125" customWidth="1"/>
    <col min="15" max="15" width="19.5703125" customWidth="1"/>
    <col min="257" max="257" width="7.28515625" customWidth="1"/>
    <col min="258" max="258" width="22.85546875" customWidth="1"/>
    <col min="259" max="259" width="26.5703125" customWidth="1"/>
    <col min="260" max="260" width="8.5703125" customWidth="1"/>
    <col min="261" max="261" width="27.85546875" customWidth="1"/>
    <col min="262" max="262" width="50.7109375" customWidth="1"/>
    <col min="263" max="263" width="17.5703125" customWidth="1"/>
    <col min="264" max="264" width="17.140625" customWidth="1"/>
    <col min="265" max="265" width="16.85546875" customWidth="1"/>
    <col min="266" max="266" width="19.85546875" customWidth="1"/>
    <col min="268" max="268" width="11.140625" customWidth="1"/>
    <col min="270" max="270" width="16.42578125" customWidth="1"/>
    <col min="271" max="271" width="19.5703125" customWidth="1"/>
    <col min="513" max="513" width="7.28515625" customWidth="1"/>
    <col min="514" max="514" width="22.85546875" customWidth="1"/>
    <col min="515" max="515" width="26.5703125" customWidth="1"/>
    <col min="516" max="516" width="8.5703125" customWidth="1"/>
    <col min="517" max="517" width="27.85546875" customWidth="1"/>
    <col min="518" max="518" width="50.7109375" customWidth="1"/>
    <col min="519" max="519" width="17.5703125" customWidth="1"/>
    <col min="520" max="520" width="17.140625" customWidth="1"/>
    <col min="521" max="521" width="16.85546875" customWidth="1"/>
    <col min="522" max="522" width="19.85546875" customWidth="1"/>
    <col min="524" max="524" width="11.140625" customWidth="1"/>
    <col min="526" max="526" width="16.42578125" customWidth="1"/>
    <col min="527" max="527" width="19.5703125" customWidth="1"/>
    <col min="769" max="769" width="7.28515625" customWidth="1"/>
    <col min="770" max="770" width="22.85546875" customWidth="1"/>
    <col min="771" max="771" width="26.5703125" customWidth="1"/>
    <col min="772" max="772" width="8.5703125" customWidth="1"/>
    <col min="773" max="773" width="27.85546875" customWidth="1"/>
    <col min="774" max="774" width="50.7109375" customWidth="1"/>
    <col min="775" max="775" width="17.5703125" customWidth="1"/>
    <col min="776" max="776" width="17.140625" customWidth="1"/>
    <col min="777" max="777" width="16.85546875" customWidth="1"/>
    <col min="778" max="778" width="19.85546875" customWidth="1"/>
    <col min="780" max="780" width="11.140625" customWidth="1"/>
    <col min="782" max="782" width="16.42578125" customWidth="1"/>
    <col min="783" max="783" width="19.5703125" customWidth="1"/>
    <col min="1025" max="1025" width="7.28515625" customWidth="1"/>
    <col min="1026" max="1026" width="22.85546875" customWidth="1"/>
    <col min="1027" max="1027" width="26.5703125" customWidth="1"/>
    <col min="1028" max="1028" width="8.5703125" customWidth="1"/>
    <col min="1029" max="1029" width="27.85546875" customWidth="1"/>
    <col min="1030" max="1030" width="50.7109375" customWidth="1"/>
    <col min="1031" max="1031" width="17.5703125" customWidth="1"/>
    <col min="1032" max="1032" width="17.140625" customWidth="1"/>
    <col min="1033" max="1033" width="16.85546875" customWidth="1"/>
    <col min="1034" max="1034" width="19.85546875" customWidth="1"/>
    <col min="1036" max="1036" width="11.140625" customWidth="1"/>
    <col min="1038" max="1038" width="16.42578125" customWidth="1"/>
    <col min="1039" max="1039" width="19.5703125" customWidth="1"/>
    <col min="1281" max="1281" width="7.28515625" customWidth="1"/>
    <col min="1282" max="1282" width="22.85546875" customWidth="1"/>
    <col min="1283" max="1283" width="26.5703125" customWidth="1"/>
    <col min="1284" max="1284" width="8.5703125" customWidth="1"/>
    <col min="1285" max="1285" width="27.85546875" customWidth="1"/>
    <col min="1286" max="1286" width="50.7109375" customWidth="1"/>
    <col min="1287" max="1287" width="17.5703125" customWidth="1"/>
    <col min="1288" max="1288" width="17.140625" customWidth="1"/>
    <col min="1289" max="1289" width="16.85546875" customWidth="1"/>
    <col min="1290" max="1290" width="19.85546875" customWidth="1"/>
    <col min="1292" max="1292" width="11.140625" customWidth="1"/>
    <col min="1294" max="1294" width="16.42578125" customWidth="1"/>
    <col min="1295" max="1295" width="19.5703125" customWidth="1"/>
    <col min="1537" max="1537" width="7.28515625" customWidth="1"/>
    <col min="1538" max="1538" width="22.85546875" customWidth="1"/>
    <col min="1539" max="1539" width="26.5703125" customWidth="1"/>
    <col min="1540" max="1540" width="8.5703125" customWidth="1"/>
    <col min="1541" max="1541" width="27.85546875" customWidth="1"/>
    <col min="1542" max="1542" width="50.7109375" customWidth="1"/>
    <col min="1543" max="1543" width="17.5703125" customWidth="1"/>
    <col min="1544" max="1544" width="17.140625" customWidth="1"/>
    <col min="1545" max="1545" width="16.85546875" customWidth="1"/>
    <col min="1546" max="1546" width="19.85546875" customWidth="1"/>
    <col min="1548" max="1548" width="11.140625" customWidth="1"/>
    <col min="1550" max="1550" width="16.42578125" customWidth="1"/>
    <col min="1551" max="1551" width="19.5703125" customWidth="1"/>
    <col min="1793" max="1793" width="7.28515625" customWidth="1"/>
    <col min="1794" max="1794" width="22.85546875" customWidth="1"/>
    <col min="1795" max="1795" width="26.5703125" customWidth="1"/>
    <col min="1796" max="1796" width="8.5703125" customWidth="1"/>
    <col min="1797" max="1797" width="27.85546875" customWidth="1"/>
    <col min="1798" max="1798" width="50.7109375" customWidth="1"/>
    <col min="1799" max="1799" width="17.5703125" customWidth="1"/>
    <col min="1800" max="1800" width="17.140625" customWidth="1"/>
    <col min="1801" max="1801" width="16.85546875" customWidth="1"/>
    <col min="1802" max="1802" width="19.85546875" customWidth="1"/>
    <col min="1804" max="1804" width="11.140625" customWidth="1"/>
    <col min="1806" max="1806" width="16.42578125" customWidth="1"/>
    <col min="1807" max="1807" width="19.5703125" customWidth="1"/>
    <col min="2049" max="2049" width="7.28515625" customWidth="1"/>
    <col min="2050" max="2050" width="22.85546875" customWidth="1"/>
    <col min="2051" max="2051" width="26.5703125" customWidth="1"/>
    <col min="2052" max="2052" width="8.5703125" customWidth="1"/>
    <col min="2053" max="2053" width="27.85546875" customWidth="1"/>
    <col min="2054" max="2054" width="50.7109375" customWidth="1"/>
    <col min="2055" max="2055" width="17.5703125" customWidth="1"/>
    <col min="2056" max="2056" width="17.140625" customWidth="1"/>
    <col min="2057" max="2057" width="16.85546875" customWidth="1"/>
    <col min="2058" max="2058" width="19.85546875" customWidth="1"/>
    <col min="2060" max="2060" width="11.140625" customWidth="1"/>
    <col min="2062" max="2062" width="16.42578125" customWidth="1"/>
    <col min="2063" max="2063" width="19.5703125" customWidth="1"/>
    <col min="2305" max="2305" width="7.28515625" customWidth="1"/>
    <col min="2306" max="2306" width="22.85546875" customWidth="1"/>
    <col min="2307" max="2307" width="26.5703125" customWidth="1"/>
    <col min="2308" max="2308" width="8.5703125" customWidth="1"/>
    <col min="2309" max="2309" width="27.85546875" customWidth="1"/>
    <col min="2310" max="2310" width="50.7109375" customWidth="1"/>
    <col min="2311" max="2311" width="17.5703125" customWidth="1"/>
    <col min="2312" max="2312" width="17.140625" customWidth="1"/>
    <col min="2313" max="2313" width="16.85546875" customWidth="1"/>
    <col min="2314" max="2314" width="19.85546875" customWidth="1"/>
    <col min="2316" max="2316" width="11.140625" customWidth="1"/>
    <col min="2318" max="2318" width="16.42578125" customWidth="1"/>
    <col min="2319" max="2319" width="19.5703125" customWidth="1"/>
    <col min="2561" max="2561" width="7.28515625" customWidth="1"/>
    <col min="2562" max="2562" width="22.85546875" customWidth="1"/>
    <col min="2563" max="2563" width="26.5703125" customWidth="1"/>
    <col min="2564" max="2564" width="8.5703125" customWidth="1"/>
    <col min="2565" max="2565" width="27.85546875" customWidth="1"/>
    <col min="2566" max="2566" width="50.7109375" customWidth="1"/>
    <col min="2567" max="2567" width="17.5703125" customWidth="1"/>
    <col min="2568" max="2568" width="17.140625" customWidth="1"/>
    <col min="2569" max="2569" width="16.85546875" customWidth="1"/>
    <col min="2570" max="2570" width="19.85546875" customWidth="1"/>
    <col min="2572" max="2572" width="11.140625" customWidth="1"/>
    <col min="2574" max="2574" width="16.42578125" customWidth="1"/>
    <col min="2575" max="2575" width="19.5703125" customWidth="1"/>
    <col min="2817" max="2817" width="7.28515625" customWidth="1"/>
    <col min="2818" max="2818" width="22.85546875" customWidth="1"/>
    <col min="2819" max="2819" width="26.5703125" customWidth="1"/>
    <col min="2820" max="2820" width="8.5703125" customWidth="1"/>
    <col min="2821" max="2821" width="27.85546875" customWidth="1"/>
    <col min="2822" max="2822" width="50.7109375" customWidth="1"/>
    <col min="2823" max="2823" width="17.5703125" customWidth="1"/>
    <col min="2824" max="2824" width="17.140625" customWidth="1"/>
    <col min="2825" max="2825" width="16.85546875" customWidth="1"/>
    <col min="2826" max="2826" width="19.85546875" customWidth="1"/>
    <col min="2828" max="2828" width="11.140625" customWidth="1"/>
    <col min="2830" max="2830" width="16.42578125" customWidth="1"/>
    <col min="2831" max="2831" width="19.5703125" customWidth="1"/>
    <col min="3073" max="3073" width="7.28515625" customWidth="1"/>
    <col min="3074" max="3074" width="22.85546875" customWidth="1"/>
    <col min="3075" max="3075" width="26.5703125" customWidth="1"/>
    <col min="3076" max="3076" width="8.5703125" customWidth="1"/>
    <col min="3077" max="3077" width="27.85546875" customWidth="1"/>
    <col min="3078" max="3078" width="50.7109375" customWidth="1"/>
    <col min="3079" max="3079" width="17.5703125" customWidth="1"/>
    <col min="3080" max="3080" width="17.140625" customWidth="1"/>
    <col min="3081" max="3081" width="16.85546875" customWidth="1"/>
    <col min="3082" max="3082" width="19.85546875" customWidth="1"/>
    <col min="3084" max="3084" width="11.140625" customWidth="1"/>
    <col min="3086" max="3086" width="16.42578125" customWidth="1"/>
    <col min="3087" max="3087" width="19.5703125" customWidth="1"/>
    <col min="3329" max="3329" width="7.28515625" customWidth="1"/>
    <col min="3330" max="3330" width="22.85546875" customWidth="1"/>
    <col min="3331" max="3331" width="26.5703125" customWidth="1"/>
    <col min="3332" max="3332" width="8.5703125" customWidth="1"/>
    <col min="3333" max="3333" width="27.85546875" customWidth="1"/>
    <col min="3334" max="3334" width="50.7109375" customWidth="1"/>
    <col min="3335" max="3335" width="17.5703125" customWidth="1"/>
    <col min="3336" max="3336" width="17.140625" customWidth="1"/>
    <col min="3337" max="3337" width="16.85546875" customWidth="1"/>
    <col min="3338" max="3338" width="19.85546875" customWidth="1"/>
    <col min="3340" max="3340" width="11.140625" customWidth="1"/>
    <col min="3342" max="3342" width="16.42578125" customWidth="1"/>
    <col min="3343" max="3343" width="19.5703125" customWidth="1"/>
    <col min="3585" max="3585" width="7.28515625" customWidth="1"/>
    <col min="3586" max="3586" width="22.85546875" customWidth="1"/>
    <col min="3587" max="3587" width="26.5703125" customWidth="1"/>
    <col min="3588" max="3588" width="8.5703125" customWidth="1"/>
    <col min="3589" max="3589" width="27.85546875" customWidth="1"/>
    <col min="3590" max="3590" width="50.7109375" customWidth="1"/>
    <col min="3591" max="3591" width="17.5703125" customWidth="1"/>
    <col min="3592" max="3592" width="17.140625" customWidth="1"/>
    <col min="3593" max="3593" width="16.85546875" customWidth="1"/>
    <col min="3594" max="3594" width="19.85546875" customWidth="1"/>
    <col min="3596" max="3596" width="11.140625" customWidth="1"/>
    <col min="3598" max="3598" width="16.42578125" customWidth="1"/>
    <col min="3599" max="3599" width="19.5703125" customWidth="1"/>
    <col min="3841" max="3841" width="7.28515625" customWidth="1"/>
    <col min="3842" max="3842" width="22.85546875" customWidth="1"/>
    <col min="3843" max="3843" width="26.5703125" customWidth="1"/>
    <col min="3844" max="3844" width="8.5703125" customWidth="1"/>
    <col min="3845" max="3845" width="27.85546875" customWidth="1"/>
    <col min="3846" max="3846" width="50.7109375" customWidth="1"/>
    <col min="3847" max="3847" width="17.5703125" customWidth="1"/>
    <col min="3848" max="3848" width="17.140625" customWidth="1"/>
    <col min="3849" max="3849" width="16.85546875" customWidth="1"/>
    <col min="3850" max="3850" width="19.85546875" customWidth="1"/>
    <col min="3852" max="3852" width="11.140625" customWidth="1"/>
    <col min="3854" max="3854" width="16.42578125" customWidth="1"/>
    <col min="3855" max="3855" width="19.5703125" customWidth="1"/>
    <col min="4097" max="4097" width="7.28515625" customWidth="1"/>
    <col min="4098" max="4098" width="22.85546875" customWidth="1"/>
    <col min="4099" max="4099" width="26.5703125" customWidth="1"/>
    <col min="4100" max="4100" width="8.5703125" customWidth="1"/>
    <col min="4101" max="4101" width="27.85546875" customWidth="1"/>
    <col min="4102" max="4102" width="50.7109375" customWidth="1"/>
    <col min="4103" max="4103" width="17.5703125" customWidth="1"/>
    <col min="4104" max="4104" width="17.140625" customWidth="1"/>
    <col min="4105" max="4105" width="16.85546875" customWidth="1"/>
    <col min="4106" max="4106" width="19.85546875" customWidth="1"/>
    <col min="4108" max="4108" width="11.140625" customWidth="1"/>
    <col min="4110" max="4110" width="16.42578125" customWidth="1"/>
    <col min="4111" max="4111" width="19.5703125" customWidth="1"/>
    <col min="4353" max="4353" width="7.28515625" customWidth="1"/>
    <col min="4354" max="4354" width="22.85546875" customWidth="1"/>
    <col min="4355" max="4355" width="26.5703125" customWidth="1"/>
    <col min="4356" max="4356" width="8.5703125" customWidth="1"/>
    <col min="4357" max="4357" width="27.85546875" customWidth="1"/>
    <col min="4358" max="4358" width="50.7109375" customWidth="1"/>
    <col min="4359" max="4359" width="17.5703125" customWidth="1"/>
    <col min="4360" max="4360" width="17.140625" customWidth="1"/>
    <col min="4361" max="4361" width="16.85546875" customWidth="1"/>
    <col min="4362" max="4362" width="19.85546875" customWidth="1"/>
    <col min="4364" max="4364" width="11.140625" customWidth="1"/>
    <col min="4366" max="4366" width="16.42578125" customWidth="1"/>
    <col min="4367" max="4367" width="19.5703125" customWidth="1"/>
    <col min="4609" max="4609" width="7.28515625" customWidth="1"/>
    <col min="4610" max="4610" width="22.85546875" customWidth="1"/>
    <col min="4611" max="4611" width="26.5703125" customWidth="1"/>
    <col min="4612" max="4612" width="8.5703125" customWidth="1"/>
    <col min="4613" max="4613" width="27.85546875" customWidth="1"/>
    <col min="4614" max="4614" width="50.7109375" customWidth="1"/>
    <col min="4615" max="4615" width="17.5703125" customWidth="1"/>
    <col min="4616" max="4616" width="17.140625" customWidth="1"/>
    <col min="4617" max="4617" width="16.85546875" customWidth="1"/>
    <col min="4618" max="4618" width="19.85546875" customWidth="1"/>
    <col min="4620" max="4620" width="11.140625" customWidth="1"/>
    <col min="4622" max="4622" width="16.42578125" customWidth="1"/>
    <col min="4623" max="4623" width="19.5703125" customWidth="1"/>
    <col min="4865" max="4865" width="7.28515625" customWidth="1"/>
    <col min="4866" max="4866" width="22.85546875" customWidth="1"/>
    <col min="4867" max="4867" width="26.5703125" customWidth="1"/>
    <col min="4868" max="4868" width="8.5703125" customWidth="1"/>
    <col min="4869" max="4869" width="27.85546875" customWidth="1"/>
    <col min="4870" max="4870" width="50.7109375" customWidth="1"/>
    <col min="4871" max="4871" width="17.5703125" customWidth="1"/>
    <col min="4872" max="4872" width="17.140625" customWidth="1"/>
    <col min="4873" max="4873" width="16.85546875" customWidth="1"/>
    <col min="4874" max="4874" width="19.85546875" customWidth="1"/>
    <col min="4876" max="4876" width="11.140625" customWidth="1"/>
    <col min="4878" max="4878" width="16.42578125" customWidth="1"/>
    <col min="4879" max="4879" width="19.5703125" customWidth="1"/>
    <col min="5121" max="5121" width="7.28515625" customWidth="1"/>
    <col min="5122" max="5122" width="22.85546875" customWidth="1"/>
    <col min="5123" max="5123" width="26.5703125" customWidth="1"/>
    <col min="5124" max="5124" width="8.5703125" customWidth="1"/>
    <col min="5125" max="5125" width="27.85546875" customWidth="1"/>
    <col min="5126" max="5126" width="50.7109375" customWidth="1"/>
    <col min="5127" max="5127" width="17.5703125" customWidth="1"/>
    <col min="5128" max="5128" width="17.140625" customWidth="1"/>
    <col min="5129" max="5129" width="16.85546875" customWidth="1"/>
    <col min="5130" max="5130" width="19.85546875" customWidth="1"/>
    <col min="5132" max="5132" width="11.140625" customWidth="1"/>
    <col min="5134" max="5134" width="16.42578125" customWidth="1"/>
    <col min="5135" max="5135" width="19.5703125" customWidth="1"/>
    <col min="5377" max="5377" width="7.28515625" customWidth="1"/>
    <col min="5378" max="5378" width="22.85546875" customWidth="1"/>
    <col min="5379" max="5379" width="26.5703125" customWidth="1"/>
    <col min="5380" max="5380" width="8.5703125" customWidth="1"/>
    <col min="5381" max="5381" width="27.85546875" customWidth="1"/>
    <col min="5382" max="5382" width="50.7109375" customWidth="1"/>
    <col min="5383" max="5383" width="17.5703125" customWidth="1"/>
    <col min="5384" max="5384" width="17.140625" customWidth="1"/>
    <col min="5385" max="5385" width="16.85546875" customWidth="1"/>
    <col min="5386" max="5386" width="19.85546875" customWidth="1"/>
    <col min="5388" max="5388" width="11.140625" customWidth="1"/>
    <col min="5390" max="5390" width="16.42578125" customWidth="1"/>
    <col min="5391" max="5391" width="19.5703125" customWidth="1"/>
    <col min="5633" max="5633" width="7.28515625" customWidth="1"/>
    <col min="5634" max="5634" width="22.85546875" customWidth="1"/>
    <col min="5635" max="5635" width="26.5703125" customWidth="1"/>
    <col min="5636" max="5636" width="8.5703125" customWidth="1"/>
    <col min="5637" max="5637" width="27.85546875" customWidth="1"/>
    <col min="5638" max="5638" width="50.7109375" customWidth="1"/>
    <col min="5639" max="5639" width="17.5703125" customWidth="1"/>
    <col min="5640" max="5640" width="17.140625" customWidth="1"/>
    <col min="5641" max="5641" width="16.85546875" customWidth="1"/>
    <col min="5642" max="5642" width="19.85546875" customWidth="1"/>
    <col min="5644" max="5644" width="11.140625" customWidth="1"/>
    <col min="5646" max="5646" width="16.42578125" customWidth="1"/>
    <col min="5647" max="5647" width="19.5703125" customWidth="1"/>
    <col min="5889" max="5889" width="7.28515625" customWidth="1"/>
    <col min="5890" max="5890" width="22.85546875" customWidth="1"/>
    <col min="5891" max="5891" width="26.5703125" customWidth="1"/>
    <col min="5892" max="5892" width="8.5703125" customWidth="1"/>
    <col min="5893" max="5893" width="27.85546875" customWidth="1"/>
    <col min="5894" max="5894" width="50.7109375" customWidth="1"/>
    <col min="5895" max="5895" width="17.5703125" customWidth="1"/>
    <col min="5896" max="5896" width="17.140625" customWidth="1"/>
    <col min="5897" max="5897" width="16.85546875" customWidth="1"/>
    <col min="5898" max="5898" width="19.85546875" customWidth="1"/>
    <col min="5900" max="5900" width="11.140625" customWidth="1"/>
    <col min="5902" max="5902" width="16.42578125" customWidth="1"/>
    <col min="5903" max="5903" width="19.5703125" customWidth="1"/>
    <col min="6145" max="6145" width="7.28515625" customWidth="1"/>
    <col min="6146" max="6146" width="22.85546875" customWidth="1"/>
    <col min="6147" max="6147" width="26.5703125" customWidth="1"/>
    <col min="6148" max="6148" width="8.5703125" customWidth="1"/>
    <col min="6149" max="6149" width="27.85546875" customWidth="1"/>
    <col min="6150" max="6150" width="50.7109375" customWidth="1"/>
    <col min="6151" max="6151" width="17.5703125" customWidth="1"/>
    <col min="6152" max="6152" width="17.140625" customWidth="1"/>
    <col min="6153" max="6153" width="16.85546875" customWidth="1"/>
    <col min="6154" max="6154" width="19.85546875" customWidth="1"/>
    <col min="6156" max="6156" width="11.140625" customWidth="1"/>
    <col min="6158" max="6158" width="16.42578125" customWidth="1"/>
    <col min="6159" max="6159" width="19.5703125" customWidth="1"/>
    <col min="6401" max="6401" width="7.28515625" customWidth="1"/>
    <col min="6402" max="6402" width="22.85546875" customWidth="1"/>
    <col min="6403" max="6403" width="26.5703125" customWidth="1"/>
    <col min="6404" max="6404" width="8.5703125" customWidth="1"/>
    <col min="6405" max="6405" width="27.85546875" customWidth="1"/>
    <col min="6406" max="6406" width="50.7109375" customWidth="1"/>
    <col min="6407" max="6407" width="17.5703125" customWidth="1"/>
    <col min="6408" max="6408" width="17.140625" customWidth="1"/>
    <col min="6409" max="6409" width="16.85546875" customWidth="1"/>
    <col min="6410" max="6410" width="19.85546875" customWidth="1"/>
    <col min="6412" max="6412" width="11.140625" customWidth="1"/>
    <col min="6414" max="6414" width="16.42578125" customWidth="1"/>
    <col min="6415" max="6415" width="19.5703125" customWidth="1"/>
    <col min="6657" max="6657" width="7.28515625" customWidth="1"/>
    <col min="6658" max="6658" width="22.85546875" customWidth="1"/>
    <col min="6659" max="6659" width="26.5703125" customWidth="1"/>
    <col min="6660" max="6660" width="8.5703125" customWidth="1"/>
    <col min="6661" max="6661" width="27.85546875" customWidth="1"/>
    <col min="6662" max="6662" width="50.7109375" customWidth="1"/>
    <col min="6663" max="6663" width="17.5703125" customWidth="1"/>
    <col min="6664" max="6664" width="17.140625" customWidth="1"/>
    <col min="6665" max="6665" width="16.85546875" customWidth="1"/>
    <col min="6666" max="6666" width="19.85546875" customWidth="1"/>
    <col min="6668" max="6668" width="11.140625" customWidth="1"/>
    <col min="6670" max="6670" width="16.42578125" customWidth="1"/>
    <col min="6671" max="6671" width="19.5703125" customWidth="1"/>
    <col min="6913" max="6913" width="7.28515625" customWidth="1"/>
    <col min="6914" max="6914" width="22.85546875" customWidth="1"/>
    <col min="6915" max="6915" width="26.5703125" customWidth="1"/>
    <col min="6916" max="6916" width="8.5703125" customWidth="1"/>
    <col min="6917" max="6917" width="27.85546875" customWidth="1"/>
    <col min="6918" max="6918" width="50.7109375" customWidth="1"/>
    <col min="6919" max="6919" width="17.5703125" customWidth="1"/>
    <col min="6920" max="6920" width="17.140625" customWidth="1"/>
    <col min="6921" max="6921" width="16.85546875" customWidth="1"/>
    <col min="6922" max="6922" width="19.85546875" customWidth="1"/>
    <col min="6924" max="6924" width="11.140625" customWidth="1"/>
    <col min="6926" max="6926" width="16.42578125" customWidth="1"/>
    <col min="6927" max="6927" width="19.5703125" customWidth="1"/>
    <col min="7169" max="7169" width="7.28515625" customWidth="1"/>
    <col min="7170" max="7170" width="22.85546875" customWidth="1"/>
    <col min="7171" max="7171" width="26.5703125" customWidth="1"/>
    <col min="7172" max="7172" width="8.5703125" customWidth="1"/>
    <col min="7173" max="7173" width="27.85546875" customWidth="1"/>
    <col min="7174" max="7174" width="50.7109375" customWidth="1"/>
    <col min="7175" max="7175" width="17.5703125" customWidth="1"/>
    <col min="7176" max="7176" width="17.140625" customWidth="1"/>
    <col min="7177" max="7177" width="16.85546875" customWidth="1"/>
    <col min="7178" max="7178" width="19.85546875" customWidth="1"/>
    <col min="7180" max="7180" width="11.140625" customWidth="1"/>
    <col min="7182" max="7182" width="16.42578125" customWidth="1"/>
    <col min="7183" max="7183" width="19.5703125" customWidth="1"/>
    <col min="7425" max="7425" width="7.28515625" customWidth="1"/>
    <col min="7426" max="7426" width="22.85546875" customWidth="1"/>
    <col min="7427" max="7427" width="26.5703125" customWidth="1"/>
    <col min="7428" max="7428" width="8.5703125" customWidth="1"/>
    <col min="7429" max="7429" width="27.85546875" customWidth="1"/>
    <col min="7430" max="7430" width="50.7109375" customWidth="1"/>
    <col min="7431" max="7431" width="17.5703125" customWidth="1"/>
    <col min="7432" max="7432" width="17.140625" customWidth="1"/>
    <col min="7433" max="7433" width="16.85546875" customWidth="1"/>
    <col min="7434" max="7434" width="19.85546875" customWidth="1"/>
    <col min="7436" max="7436" width="11.140625" customWidth="1"/>
    <col min="7438" max="7438" width="16.42578125" customWidth="1"/>
    <col min="7439" max="7439" width="19.5703125" customWidth="1"/>
    <col min="7681" max="7681" width="7.28515625" customWidth="1"/>
    <col min="7682" max="7682" width="22.85546875" customWidth="1"/>
    <col min="7683" max="7683" width="26.5703125" customWidth="1"/>
    <col min="7684" max="7684" width="8.5703125" customWidth="1"/>
    <col min="7685" max="7685" width="27.85546875" customWidth="1"/>
    <col min="7686" max="7686" width="50.7109375" customWidth="1"/>
    <col min="7687" max="7687" width="17.5703125" customWidth="1"/>
    <col min="7688" max="7688" width="17.140625" customWidth="1"/>
    <col min="7689" max="7689" width="16.85546875" customWidth="1"/>
    <col min="7690" max="7690" width="19.85546875" customWidth="1"/>
    <col min="7692" max="7692" width="11.140625" customWidth="1"/>
    <col min="7694" max="7694" width="16.42578125" customWidth="1"/>
    <col min="7695" max="7695" width="19.5703125" customWidth="1"/>
    <col min="7937" max="7937" width="7.28515625" customWidth="1"/>
    <col min="7938" max="7938" width="22.85546875" customWidth="1"/>
    <col min="7939" max="7939" width="26.5703125" customWidth="1"/>
    <col min="7940" max="7940" width="8.5703125" customWidth="1"/>
    <col min="7941" max="7941" width="27.85546875" customWidth="1"/>
    <col min="7942" max="7942" width="50.7109375" customWidth="1"/>
    <col min="7943" max="7943" width="17.5703125" customWidth="1"/>
    <col min="7944" max="7944" width="17.140625" customWidth="1"/>
    <col min="7945" max="7945" width="16.85546875" customWidth="1"/>
    <col min="7946" max="7946" width="19.85546875" customWidth="1"/>
    <col min="7948" max="7948" width="11.140625" customWidth="1"/>
    <col min="7950" max="7950" width="16.42578125" customWidth="1"/>
    <col min="7951" max="7951" width="19.5703125" customWidth="1"/>
    <col min="8193" max="8193" width="7.28515625" customWidth="1"/>
    <col min="8194" max="8194" width="22.85546875" customWidth="1"/>
    <col min="8195" max="8195" width="26.5703125" customWidth="1"/>
    <col min="8196" max="8196" width="8.5703125" customWidth="1"/>
    <col min="8197" max="8197" width="27.85546875" customWidth="1"/>
    <col min="8198" max="8198" width="50.7109375" customWidth="1"/>
    <col min="8199" max="8199" width="17.5703125" customWidth="1"/>
    <col min="8200" max="8200" width="17.140625" customWidth="1"/>
    <col min="8201" max="8201" width="16.85546875" customWidth="1"/>
    <col min="8202" max="8202" width="19.85546875" customWidth="1"/>
    <col min="8204" max="8204" width="11.140625" customWidth="1"/>
    <col min="8206" max="8206" width="16.42578125" customWidth="1"/>
    <col min="8207" max="8207" width="19.5703125" customWidth="1"/>
    <col min="8449" max="8449" width="7.28515625" customWidth="1"/>
    <col min="8450" max="8450" width="22.85546875" customWidth="1"/>
    <col min="8451" max="8451" width="26.5703125" customWidth="1"/>
    <col min="8452" max="8452" width="8.5703125" customWidth="1"/>
    <col min="8453" max="8453" width="27.85546875" customWidth="1"/>
    <col min="8454" max="8454" width="50.7109375" customWidth="1"/>
    <col min="8455" max="8455" width="17.5703125" customWidth="1"/>
    <col min="8456" max="8456" width="17.140625" customWidth="1"/>
    <col min="8457" max="8457" width="16.85546875" customWidth="1"/>
    <col min="8458" max="8458" width="19.85546875" customWidth="1"/>
    <col min="8460" max="8460" width="11.140625" customWidth="1"/>
    <col min="8462" max="8462" width="16.42578125" customWidth="1"/>
    <col min="8463" max="8463" width="19.5703125" customWidth="1"/>
    <col min="8705" max="8705" width="7.28515625" customWidth="1"/>
    <col min="8706" max="8706" width="22.85546875" customWidth="1"/>
    <col min="8707" max="8707" width="26.5703125" customWidth="1"/>
    <col min="8708" max="8708" width="8.5703125" customWidth="1"/>
    <col min="8709" max="8709" width="27.85546875" customWidth="1"/>
    <col min="8710" max="8710" width="50.7109375" customWidth="1"/>
    <col min="8711" max="8711" width="17.5703125" customWidth="1"/>
    <col min="8712" max="8712" width="17.140625" customWidth="1"/>
    <col min="8713" max="8713" width="16.85546875" customWidth="1"/>
    <col min="8714" max="8714" width="19.85546875" customWidth="1"/>
    <col min="8716" max="8716" width="11.140625" customWidth="1"/>
    <col min="8718" max="8718" width="16.42578125" customWidth="1"/>
    <col min="8719" max="8719" width="19.5703125" customWidth="1"/>
    <col min="8961" max="8961" width="7.28515625" customWidth="1"/>
    <col min="8962" max="8962" width="22.85546875" customWidth="1"/>
    <col min="8963" max="8963" width="26.5703125" customWidth="1"/>
    <col min="8964" max="8964" width="8.5703125" customWidth="1"/>
    <col min="8965" max="8965" width="27.85546875" customWidth="1"/>
    <col min="8966" max="8966" width="50.7109375" customWidth="1"/>
    <col min="8967" max="8967" width="17.5703125" customWidth="1"/>
    <col min="8968" max="8968" width="17.140625" customWidth="1"/>
    <col min="8969" max="8969" width="16.85546875" customWidth="1"/>
    <col min="8970" max="8970" width="19.85546875" customWidth="1"/>
    <col min="8972" max="8972" width="11.140625" customWidth="1"/>
    <col min="8974" max="8974" width="16.42578125" customWidth="1"/>
    <col min="8975" max="8975" width="19.5703125" customWidth="1"/>
    <col min="9217" max="9217" width="7.28515625" customWidth="1"/>
    <col min="9218" max="9218" width="22.85546875" customWidth="1"/>
    <col min="9219" max="9219" width="26.5703125" customWidth="1"/>
    <col min="9220" max="9220" width="8.5703125" customWidth="1"/>
    <col min="9221" max="9221" width="27.85546875" customWidth="1"/>
    <col min="9222" max="9222" width="50.7109375" customWidth="1"/>
    <col min="9223" max="9223" width="17.5703125" customWidth="1"/>
    <col min="9224" max="9224" width="17.140625" customWidth="1"/>
    <col min="9225" max="9225" width="16.85546875" customWidth="1"/>
    <col min="9226" max="9226" width="19.85546875" customWidth="1"/>
    <col min="9228" max="9228" width="11.140625" customWidth="1"/>
    <col min="9230" max="9230" width="16.42578125" customWidth="1"/>
    <col min="9231" max="9231" width="19.5703125" customWidth="1"/>
    <col min="9473" max="9473" width="7.28515625" customWidth="1"/>
    <col min="9474" max="9474" width="22.85546875" customWidth="1"/>
    <col min="9475" max="9475" width="26.5703125" customWidth="1"/>
    <col min="9476" max="9476" width="8.5703125" customWidth="1"/>
    <col min="9477" max="9477" width="27.85546875" customWidth="1"/>
    <col min="9478" max="9478" width="50.7109375" customWidth="1"/>
    <col min="9479" max="9479" width="17.5703125" customWidth="1"/>
    <col min="9480" max="9480" width="17.140625" customWidth="1"/>
    <col min="9481" max="9481" width="16.85546875" customWidth="1"/>
    <col min="9482" max="9482" width="19.85546875" customWidth="1"/>
    <col min="9484" max="9484" width="11.140625" customWidth="1"/>
    <col min="9486" max="9486" width="16.42578125" customWidth="1"/>
    <col min="9487" max="9487" width="19.5703125" customWidth="1"/>
    <col min="9729" max="9729" width="7.28515625" customWidth="1"/>
    <col min="9730" max="9730" width="22.85546875" customWidth="1"/>
    <col min="9731" max="9731" width="26.5703125" customWidth="1"/>
    <col min="9732" max="9732" width="8.5703125" customWidth="1"/>
    <col min="9733" max="9733" width="27.85546875" customWidth="1"/>
    <col min="9734" max="9734" width="50.7109375" customWidth="1"/>
    <col min="9735" max="9735" width="17.5703125" customWidth="1"/>
    <col min="9736" max="9736" width="17.140625" customWidth="1"/>
    <col min="9737" max="9737" width="16.85546875" customWidth="1"/>
    <col min="9738" max="9738" width="19.85546875" customWidth="1"/>
    <col min="9740" max="9740" width="11.140625" customWidth="1"/>
    <col min="9742" max="9742" width="16.42578125" customWidth="1"/>
    <col min="9743" max="9743" width="19.5703125" customWidth="1"/>
    <col min="9985" max="9985" width="7.28515625" customWidth="1"/>
    <col min="9986" max="9986" width="22.85546875" customWidth="1"/>
    <col min="9987" max="9987" width="26.5703125" customWidth="1"/>
    <col min="9988" max="9988" width="8.5703125" customWidth="1"/>
    <col min="9989" max="9989" width="27.85546875" customWidth="1"/>
    <col min="9990" max="9990" width="50.7109375" customWidth="1"/>
    <col min="9991" max="9991" width="17.5703125" customWidth="1"/>
    <col min="9992" max="9992" width="17.140625" customWidth="1"/>
    <col min="9993" max="9993" width="16.85546875" customWidth="1"/>
    <col min="9994" max="9994" width="19.85546875" customWidth="1"/>
    <col min="9996" max="9996" width="11.140625" customWidth="1"/>
    <col min="9998" max="9998" width="16.42578125" customWidth="1"/>
    <col min="9999" max="9999" width="19.5703125" customWidth="1"/>
    <col min="10241" max="10241" width="7.28515625" customWidth="1"/>
    <col min="10242" max="10242" width="22.85546875" customWidth="1"/>
    <col min="10243" max="10243" width="26.5703125" customWidth="1"/>
    <col min="10244" max="10244" width="8.5703125" customWidth="1"/>
    <col min="10245" max="10245" width="27.85546875" customWidth="1"/>
    <col min="10246" max="10246" width="50.7109375" customWidth="1"/>
    <col min="10247" max="10247" width="17.5703125" customWidth="1"/>
    <col min="10248" max="10248" width="17.140625" customWidth="1"/>
    <col min="10249" max="10249" width="16.85546875" customWidth="1"/>
    <col min="10250" max="10250" width="19.85546875" customWidth="1"/>
    <col min="10252" max="10252" width="11.140625" customWidth="1"/>
    <col min="10254" max="10254" width="16.42578125" customWidth="1"/>
    <col min="10255" max="10255" width="19.5703125" customWidth="1"/>
    <col min="10497" max="10497" width="7.28515625" customWidth="1"/>
    <col min="10498" max="10498" width="22.85546875" customWidth="1"/>
    <col min="10499" max="10499" width="26.5703125" customWidth="1"/>
    <col min="10500" max="10500" width="8.5703125" customWidth="1"/>
    <col min="10501" max="10501" width="27.85546875" customWidth="1"/>
    <col min="10502" max="10502" width="50.7109375" customWidth="1"/>
    <col min="10503" max="10503" width="17.5703125" customWidth="1"/>
    <col min="10504" max="10504" width="17.140625" customWidth="1"/>
    <col min="10505" max="10505" width="16.85546875" customWidth="1"/>
    <col min="10506" max="10506" width="19.85546875" customWidth="1"/>
    <col min="10508" max="10508" width="11.140625" customWidth="1"/>
    <col min="10510" max="10510" width="16.42578125" customWidth="1"/>
    <col min="10511" max="10511" width="19.5703125" customWidth="1"/>
    <col min="10753" max="10753" width="7.28515625" customWidth="1"/>
    <col min="10754" max="10754" width="22.85546875" customWidth="1"/>
    <col min="10755" max="10755" width="26.5703125" customWidth="1"/>
    <col min="10756" max="10756" width="8.5703125" customWidth="1"/>
    <col min="10757" max="10757" width="27.85546875" customWidth="1"/>
    <col min="10758" max="10758" width="50.7109375" customWidth="1"/>
    <col min="10759" max="10759" width="17.5703125" customWidth="1"/>
    <col min="10760" max="10760" width="17.140625" customWidth="1"/>
    <col min="10761" max="10761" width="16.85546875" customWidth="1"/>
    <col min="10762" max="10762" width="19.85546875" customWidth="1"/>
    <col min="10764" max="10764" width="11.140625" customWidth="1"/>
    <col min="10766" max="10766" width="16.42578125" customWidth="1"/>
    <col min="10767" max="10767" width="19.5703125" customWidth="1"/>
    <col min="11009" max="11009" width="7.28515625" customWidth="1"/>
    <col min="11010" max="11010" width="22.85546875" customWidth="1"/>
    <col min="11011" max="11011" width="26.5703125" customWidth="1"/>
    <col min="11012" max="11012" width="8.5703125" customWidth="1"/>
    <col min="11013" max="11013" width="27.85546875" customWidth="1"/>
    <col min="11014" max="11014" width="50.7109375" customWidth="1"/>
    <col min="11015" max="11015" width="17.5703125" customWidth="1"/>
    <col min="11016" max="11016" width="17.140625" customWidth="1"/>
    <col min="11017" max="11017" width="16.85546875" customWidth="1"/>
    <col min="11018" max="11018" width="19.85546875" customWidth="1"/>
    <col min="11020" max="11020" width="11.140625" customWidth="1"/>
    <col min="11022" max="11022" width="16.42578125" customWidth="1"/>
    <col min="11023" max="11023" width="19.5703125" customWidth="1"/>
    <col min="11265" max="11265" width="7.28515625" customWidth="1"/>
    <col min="11266" max="11266" width="22.85546875" customWidth="1"/>
    <col min="11267" max="11267" width="26.5703125" customWidth="1"/>
    <col min="11268" max="11268" width="8.5703125" customWidth="1"/>
    <col min="11269" max="11269" width="27.85546875" customWidth="1"/>
    <col min="11270" max="11270" width="50.7109375" customWidth="1"/>
    <col min="11271" max="11271" width="17.5703125" customWidth="1"/>
    <col min="11272" max="11272" width="17.140625" customWidth="1"/>
    <col min="11273" max="11273" width="16.85546875" customWidth="1"/>
    <col min="11274" max="11274" width="19.85546875" customWidth="1"/>
    <col min="11276" max="11276" width="11.140625" customWidth="1"/>
    <col min="11278" max="11278" width="16.42578125" customWidth="1"/>
    <col min="11279" max="11279" width="19.5703125" customWidth="1"/>
    <col min="11521" max="11521" width="7.28515625" customWidth="1"/>
    <col min="11522" max="11522" width="22.85546875" customWidth="1"/>
    <col min="11523" max="11523" width="26.5703125" customWidth="1"/>
    <col min="11524" max="11524" width="8.5703125" customWidth="1"/>
    <col min="11525" max="11525" width="27.85546875" customWidth="1"/>
    <col min="11526" max="11526" width="50.7109375" customWidth="1"/>
    <col min="11527" max="11527" width="17.5703125" customWidth="1"/>
    <col min="11528" max="11528" width="17.140625" customWidth="1"/>
    <col min="11529" max="11529" width="16.85546875" customWidth="1"/>
    <col min="11530" max="11530" width="19.85546875" customWidth="1"/>
    <col min="11532" max="11532" width="11.140625" customWidth="1"/>
    <col min="11534" max="11534" width="16.42578125" customWidth="1"/>
    <col min="11535" max="11535" width="19.5703125" customWidth="1"/>
    <col min="11777" max="11777" width="7.28515625" customWidth="1"/>
    <col min="11778" max="11778" width="22.85546875" customWidth="1"/>
    <col min="11779" max="11779" width="26.5703125" customWidth="1"/>
    <col min="11780" max="11780" width="8.5703125" customWidth="1"/>
    <col min="11781" max="11781" width="27.85546875" customWidth="1"/>
    <col min="11782" max="11782" width="50.7109375" customWidth="1"/>
    <col min="11783" max="11783" width="17.5703125" customWidth="1"/>
    <col min="11784" max="11784" width="17.140625" customWidth="1"/>
    <col min="11785" max="11785" width="16.85546875" customWidth="1"/>
    <col min="11786" max="11786" width="19.85546875" customWidth="1"/>
    <col min="11788" max="11788" width="11.140625" customWidth="1"/>
    <col min="11790" max="11790" width="16.42578125" customWidth="1"/>
    <col min="11791" max="11791" width="19.5703125" customWidth="1"/>
    <col min="12033" max="12033" width="7.28515625" customWidth="1"/>
    <col min="12034" max="12034" width="22.85546875" customWidth="1"/>
    <col min="12035" max="12035" width="26.5703125" customWidth="1"/>
    <col min="12036" max="12036" width="8.5703125" customWidth="1"/>
    <col min="12037" max="12037" width="27.85546875" customWidth="1"/>
    <col min="12038" max="12038" width="50.7109375" customWidth="1"/>
    <col min="12039" max="12039" width="17.5703125" customWidth="1"/>
    <col min="12040" max="12040" width="17.140625" customWidth="1"/>
    <col min="12041" max="12041" width="16.85546875" customWidth="1"/>
    <col min="12042" max="12042" width="19.85546875" customWidth="1"/>
    <col min="12044" max="12044" width="11.140625" customWidth="1"/>
    <col min="12046" max="12046" width="16.42578125" customWidth="1"/>
    <col min="12047" max="12047" width="19.5703125" customWidth="1"/>
    <col min="12289" max="12289" width="7.28515625" customWidth="1"/>
    <col min="12290" max="12290" width="22.85546875" customWidth="1"/>
    <col min="12291" max="12291" width="26.5703125" customWidth="1"/>
    <col min="12292" max="12292" width="8.5703125" customWidth="1"/>
    <col min="12293" max="12293" width="27.85546875" customWidth="1"/>
    <col min="12294" max="12294" width="50.7109375" customWidth="1"/>
    <col min="12295" max="12295" width="17.5703125" customWidth="1"/>
    <col min="12296" max="12296" width="17.140625" customWidth="1"/>
    <col min="12297" max="12297" width="16.85546875" customWidth="1"/>
    <col min="12298" max="12298" width="19.85546875" customWidth="1"/>
    <col min="12300" max="12300" width="11.140625" customWidth="1"/>
    <col min="12302" max="12302" width="16.42578125" customWidth="1"/>
    <col min="12303" max="12303" width="19.5703125" customWidth="1"/>
    <col min="12545" max="12545" width="7.28515625" customWidth="1"/>
    <col min="12546" max="12546" width="22.85546875" customWidth="1"/>
    <col min="12547" max="12547" width="26.5703125" customWidth="1"/>
    <col min="12548" max="12548" width="8.5703125" customWidth="1"/>
    <col min="12549" max="12549" width="27.85546875" customWidth="1"/>
    <col min="12550" max="12550" width="50.7109375" customWidth="1"/>
    <col min="12551" max="12551" width="17.5703125" customWidth="1"/>
    <col min="12552" max="12552" width="17.140625" customWidth="1"/>
    <col min="12553" max="12553" width="16.85546875" customWidth="1"/>
    <col min="12554" max="12554" width="19.85546875" customWidth="1"/>
    <col min="12556" max="12556" width="11.140625" customWidth="1"/>
    <col min="12558" max="12558" width="16.42578125" customWidth="1"/>
    <col min="12559" max="12559" width="19.5703125" customWidth="1"/>
    <col min="12801" max="12801" width="7.28515625" customWidth="1"/>
    <col min="12802" max="12802" width="22.85546875" customWidth="1"/>
    <col min="12803" max="12803" width="26.5703125" customWidth="1"/>
    <col min="12804" max="12804" width="8.5703125" customWidth="1"/>
    <col min="12805" max="12805" width="27.85546875" customWidth="1"/>
    <col min="12806" max="12806" width="50.7109375" customWidth="1"/>
    <col min="12807" max="12807" width="17.5703125" customWidth="1"/>
    <col min="12808" max="12808" width="17.140625" customWidth="1"/>
    <col min="12809" max="12809" width="16.85546875" customWidth="1"/>
    <col min="12810" max="12810" width="19.85546875" customWidth="1"/>
    <col min="12812" max="12812" width="11.140625" customWidth="1"/>
    <col min="12814" max="12814" width="16.42578125" customWidth="1"/>
    <col min="12815" max="12815" width="19.5703125" customWidth="1"/>
    <col min="13057" max="13057" width="7.28515625" customWidth="1"/>
    <col min="13058" max="13058" width="22.85546875" customWidth="1"/>
    <col min="13059" max="13059" width="26.5703125" customWidth="1"/>
    <col min="13060" max="13060" width="8.5703125" customWidth="1"/>
    <col min="13061" max="13061" width="27.85546875" customWidth="1"/>
    <col min="13062" max="13062" width="50.7109375" customWidth="1"/>
    <col min="13063" max="13063" width="17.5703125" customWidth="1"/>
    <col min="13064" max="13064" width="17.140625" customWidth="1"/>
    <col min="13065" max="13065" width="16.85546875" customWidth="1"/>
    <col min="13066" max="13066" width="19.85546875" customWidth="1"/>
    <col min="13068" max="13068" width="11.140625" customWidth="1"/>
    <col min="13070" max="13070" width="16.42578125" customWidth="1"/>
    <col min="13071" max="13071" width="19.5703125" customWidth="1"/>
    <col min="13313" max="13313" width="7.28515625" customWidth="1"/>
    <col min="13314" max="13314" width="22.85546875" customWidth="1"/>
    <col min="13315" max="13315" width="26.5703125" customWidth="1"/>
    <col min="13316" max="13316" width="8.5703125" customWidth="1"/>
    <col min="13317" max="13317" width="27.85546875" customWidth="1"/>
    <col min="13318" max="13318" width="50.7109375" customWidth="1"/>
    <col min="13319" max="13319" width="17.5703125" customWidth="1"/>
    <col min="13320" max="13320" width="17.140625" customWidth="1"/>
    <col min="13321" max="13321" width="16.85546875" customWidth="1"/>
    <col min="13322" max="13322" width="19.85546875" customWidth="1"/>
    <col min="13324" max="13324" width="11.140625" customWidth="1"/>
    <col min="13326" max="13326" width="16.42578125" customWidth="1"/>
    <col min="13327" max="13327" width="19.5703125" customWidth="1"/>
    <col min="13569" max="13569" width="7.28515625" customWidth="1"/>
    <col min="13570" max="13570" width="22.85546875" customWidth="1"/>
    <col min="13571" max="13571" width="26.5703125" customWidth="1"/>
    <col min="13572" max="13572" width="8.5703125" customWidth="1"/>
    <col min="13573" max="13573" width="27.85546875" customWidth="1"/>
    <col min="13574" max="13574" width="50.7109375" customWidth="1"/>
    <col min="13575" max="13575" width="17.5703125" customWidth="1"/>
    <col min="13576" max="13576" width="17.140625" customWidth="1"/>
    <col min="13577" max="13577" width="16.85546875" customWidth="1"/>
    <col min="13578" max="13578" width="19.85546875" customWidth="1"/>
    <col min="13580" max="13580" width="11.140625" customWidth="1"/>
    <col min="13582" max="13582" width="16.42578125" customWidth="1"/>
    <col min="13583" max="13583" width="19.5703125" customWidth="1"/>
    <col min="13825" max="13825" width="7.28515625" customWidth="1"/>
    <col min="13826" max="13826" width="22.85546875" customWidth="1"/>
    <col min="13827" max="13827" width="26.5703125" customWidth="1"/>
    <col min="13828" max="13828" width="8.5703125" customWidth="1"/>
    <col min="13829" max="13829" width="27.85546875" customWidth="1"/>
    <col min="13830" max="13830" width="50.7109375" customWidth="1"/>
    <col min="13831" max="13831" width="17.5703125" customWidth="1"/>
    <col min="13832" max="13832" width="17.140625" customWidth="1"/>
    <col min="13833" max="13833" width="16.85546875" customWidth="1"/>
    <col min="13834" max="13834" width="19.85546875" customWidth="1"/>
    <col min="13836" max="13836" width="11.140625" customWidth="1"/>
    <col min="13838" max="13838" width="16.42578125" customWidth="1"/>
    <col min="13839" max="13839" width="19.5703125" customWidth="1"/>
    <col min="14081" max="14081" width="7.28515625" customWidth="1"/>
    <col min="14082" max="14082" width="22.85546875" customWidth="1"/>
    <col min="14083" max="14083" width="26.5703125" customWidth="1"/>
    <col min="14084" max="14084" width="8.5703125" customWidth="1"/>
    <col min="14085" max="14085" width="27.85546875" customWidth="1"/>
    <col min="14086" max="14086" width="50.7109375" customWidth="1"/>
    <col min="14087" max="14087" width="17.5703125" customWidth="1"/>
    <col min="14088" max="14088" width="17.140625" customWidth="1"/>
    <col min="14089" max="14089" width="16.85546875" customWidth="1"/>
    <col min="14090" max="14090" width="19.85546875" customWidth="1"/>
    <col min="14092" max="14092" width="11.140625" customWidth="1"/>
    <col min="14094" max="14094" width="16.42578125" customWidth="1"/>
    <col min="14095" max="14095" width="19.5703125" customWidth="1"/>
    <col min="14337" max="14337" width="7.28515625" customWidth="1"/>
    <col min="14338" max="14338" width="22.85546875" customWidth="1"/>
    <col min="14339" max="14339" width="26.5703125" customWidth="1"/>
    <col min="14340" max="14340" width="8.5703125" customWidth="1"/>
    <col min="14341" max="14341" width="27.85546875" customWidth="1"/>
    <col min="14342" max="14342" width="50.7109375" customWidth="1"/>
    <col min="14343" max="14343" width="17.5703125" customWidth="1"/>
    <col min="14344" max="14344" width="17.140625" customWidth="1"/>
    <col min="14345" max="14345" width="16.85546875" customWidth="1"/>
    <col min="14346" max="14346" width="19.85546875" customWidth="1"/>
    <col min="14348" max="14348" width="11.140625" customWidth="1"/>
    <col min="14350" max="14350" width="16.42578125" customWidth="1"/>
    <col min="14351" max="14351" width="19.5703125" customWidth="1"/>
    <col min="14593" max="14593" width="7.28515625" customWidth="1"/>
    <col min="14594" max="14594" width="22.85546875" customWidth="1"/>
    <col min="14595" max="14595" width="26.5703125" customWidth="1"/>
    <col min="14596" max="14596" width="8.5703125" customWidth="1"/>
    <col min="14597" max="14597" width="27.85546875" customWidth="1"/>
    <col min="14598" max="14598" width="50.7109375" customWidth="1"/>
    <col min="14599" max="14599" width="17.5703125" customWidth="1"/>
    <col min="14600" max="14600" width="17.140625" customWidth="1"/>
    <col min="14601" max="14601" width="16.85546875" customWidth="1"/>
    <col min="14602" max="14602" width="19.85546875" customWidth="1"/>
    <col min="14604" max="14604" width="11.140625" customWidth="1"/>
    <col min="14606" max="14606" width="16.42578125" customWidth="1"/>
    <col min="14607" max="14607" width="19.5703125" customWidth="1"/>
    <col min="14849" max="14849" width="7.28515625" customWidth="1"/>
    <col min="14850" max="14850" width="22.85546875" customWidth="1"/>
    <col min="14851" max="14851" width="26.5703125" customWidth="1"/>
    <col min="14852" max="14852" width="8.5703125" customWidth="1"/>
    <col min="14853" max="14853" width="27.85546875" customWidth="1"/>
    <col min="14854" max="14854" width="50.7109375" customWidth="1"/>
    <col min="14855" max="14855" width="17.5703125" customWidth="1"/>
    <col min="14856" max="14856" width="17.140625" customWidth="1"/>
    <col min="14857" max="14857" width="16.85546875" customWidth="1"/>
    <col min="14858" max="14858" width="19.85546875" customWidth="1"/>
    <col min="14860" max="14860" width="11.140625" customWidth="1"/>
    <col min="14862" max="14862" width="16.42578125" customWidth="1"/>
    <col min="14863" max="14863" width="19.5703125" customWidth="1"/>
    <col min="15105" max="15105" width="7.28515625" customWidth="1"/>
    <col min="15106" max="15106" width="22.85546875" customWidth="1"/>
    <col min="15107" max="15107" width="26.5703125" customWidth="1"/>
    <col min="15108" max="15108" width="8.5703125" customWidth="1"/>
    <col min="15109" max="15109" width="27.85546875" customWidth="1"/>
    <col min="15110" max="15110" width="50.7109375" customWidth="1"/>
    <col min="15111" max="15111" width="17.5703125" customWidth="1"/>
    <col min="15112" max="15112" width="17.140625" customWidth="1"/>
    <col min="15113" max="15113" width="16.85546875" customWidth="1"/>
    <col min="15114" max="15114" width="19.85546875" customWidth="1"/>
    <col min="15116" max="15116" width="11.140625" customWidth="1"/>
    <col min="15118" max="15118" width="16.42578125" customWidth="1"/>
    <col min="15119" max="15119" width="19.5703125" customWidth="1"/>
    <col min="15361" max="15361" width="7.28515625" customWidth="1"/>
    <col min="15362" max="15362" width="22.85546875" customWidth="1"/>
    <col min="15363" max="15363" width="26.5703125" customWidth="1"/>
    <col min="15364" max="15364" width="8.5703125" customWidth="1"/>
    <col min="15365" max="15365" width="27.85546875" customWidth="1"/>
    <col min="15366" max="15366" width="50.7109375" customWidth="1"/>
    <col min="15367" max="15367" width="17.5703125" customWidth="1"/>
    <col min="15368" max="15368" width="17.140625" customWidth="1"/>
    <col min="15369" max="15369" width="16.85546875" customWidth="1"/>
    <col min="15370" max="15370" width="19.85546875" customWidth="1"/>
    <col min="15372" max="15372" width="11.140625" customWidth="1"/>
    <col min="15374" max="15374" width="16.42578125" customWidth="1"/>
    <col min="15375" max="15375" width="19.5703125" customWidth="1"/>
    <col min="15617" max="15617" width="7.28515625" customWidth="1"/>
    <col min="15618" max="15618" width="22.85546875" customWidth="1"/>
    <col min="15619" max="15619" width="26.5703125" customWidth="1"/>
    <col min="15620" max="15620" width="8.5703125" customWidth="1"/>
    <col min="15621" max="15621" width="27.85546875" customWidth="1"/>
    <col min="15622" max="15622" width="50.7109375" customWidth="1"/>
    <col min="15623" max="15623" width="17.5703125" customWidth="1"/>
    <col min="15624" max="15624" width="17.140625" customWidth="1"/>
    <col min="15625" max="15625" width="16.85546875" customWidth="1"/>
    <col min="15626" max="15626" width="19.85546875" customWidth="1"/>
    <col min="15628" max="15628" width="11.140625" customWidth="1"/>
    <col min="15630" max="15630" width="16.42578125" customWidth="1"/>
    <col min="15631" max="15631" width="19.5703125" customWidth="1"/>
    <col min="15873" max="15873" width="7.28515625" customWidth="1"/>
    <col min="15874" max="15874" width="22.85546875" customWidth="1"/>
    <col min="15875" max="15875" width="26.5703125" customWidth="1"/>
    <col min="15876" max="15876" width="8.5703125" customWidth="1"/>
    <col min="15877" max="15877" width="27.85546875" customWidth="1"/>
    <col min="15878" max="15878" width="50.7109375" customWidth="1"/>
    <col min="15879" max="15879" width="17.5703125" customWidth="1"/>
    <col min="15880" max="15880" width="17.140625" customWidth="1"/>
    <col min="15881" max="15881" width="16.85546875" customWidth="1"/>
    <col min="15882" max="15882" width="19.85546875" customWidth="1"/>
    <col min="15884" max="15884" width="11.140625" customWidth="1"/>
    <col min="15886" max="15886" width="16.42578125" customWidth="1"/>
    <col min="15887" max="15887" width="19.5703125" customWidth="1"/>
    <col min="16129" max="16129" width="7.28515625" customWidth="1"/>
    <col min="16130" max="16130" width="22.85546875" customWidth="1"/>
    <col min="16131" max="16131" width="26.5703125" customWidth="1"/>
    <col min="16132" max="16132" width="8.5703125" customWidth="1"/>
    <col min="16133" max="16133" width="27.85546875" customWidth="1"/>
    <col min="16134" max="16134" width="50.7109375" customWidth="1"/>
    <col min="16135" max="16135" width="17.5703125" customWidth="1"/>
    <col min="16136" max="16136" width="17.140625" customWidth="1"/>
    <col min="16137" max="16137" width="16.85546875" customWidth="1"/>
    <col min="16138" max="16138" width="19.85546875" customWidth="1"/>
    <col min="16140" max="16140" width="11.140625" customWidth="1"/>
    <col min="16142" max="16142" width="16.42578125" customWidth="1"/>
    <col min="16143" max="16143" width="19.5703125" customWidth="1"/>
  </cols>
  <sheetData>
    <row r="1" spans="1:15" x14ac:dyDescent="0.25">
      <c r="A1" s="1"/>
      <c r="D1" s="1"/>
    </row>
    <row r="2" spans="1:15" ht="18.75" x14ac:dyDescent="0.3">
      <c r="A2" s="1"/>
      <c r="B2" s="2"/>
      <c r="C2" s="3" t="s">
        <v>0</v>
      </c>
      <c r="E2" s="1"/>
      <c r="F2" s="2"/>
      <c r="G2" s="2"/>
      <c r="H2" s="2"/>
      <c r="I2" s="2"/>
      <c r="J2" s="2"/>
      <c r="K2" s="2"/>
      <c r="L2" s="2"/>
      <c r="M2" s="2"/>
      <c r="N2" s="2"/>
      <c r="O2" s="2"/>
    </row>
    <row r="3" spans="1:15" x14ac:dyDescent="0.25">
      <c r="A3" s="1"/>
      <c r="B3" s="2"/>
      <c r="C3" s="4" t="s">
        <v>1</v>
      </c>
      <c r="E3" s="1"/>
      <c r="F3" s="2"/>
      <c r="G3" s="2"/>
      <c r="H3" s="2"/>
      <c r="I3" s="2"/>
      <c r="J3" s="2"/>
      <c r="K3" s="2"/>
      <c r="L3" s="2"/>
      <c r="M3" s="2"/>
      <c r="N3" s="2"/>
      <c r="O3" s="2"/>
    </row>
    <row r="4" spans="1:15" x14ac:dyDescent="0.25">
      <c r="A4" s="1"/>
      <c r="B4" s="2"/>
      <c r="E4" s="1"/>
      <c r="K4" s="2"/>
      <c r="L4" s="2"/>
      <c r="M4" s="2"/>
      <c r="N4" s="2"/>
      <c r="O4" s="2"/>
    </row>
    <row r="5" spans="1:15" ht="21.75" customHeight="1" x14ac:dyDescent="0.25">
      <c r="A5" s="1"/>
      <c r="B5" s="5" t="s">
        <v>2</v>
      </c>
      <c r="C5" s="6" t="s">
        <v>3</v>
      </c>
      <c r="D5" s="7" t="str">
        <f>IFERROR(VLOOKUP(C5,[1]Hoja2!$C$4:$D$12,2,FALSE),"")</f>
        <v>Reg_0</v>
      </c>
      <c r="E5" s="5" t="s">
        <v>4</v>
      </c>
      <c r="F5" s="8"/>
      <c r="J5" s="2"/>
      <c r="K5" s="2"/>
      <c r="L5" s="2"/>
      <c r="M5" s="2"/>
      <c r="N5" s="2"/>
      <c r="O5" s="2"/>
    </row>
    <row r="6" spans="1:15" ht="16.5" customHeight="1" x14ac:dyDescent="0.25">
      <c r="A6" s="1"/>
      <c r="B6" s="5" t="s">
        <v>5</v>
      </c>
      <c r="C6" s="9">
        <v>2021</v>
      </c>
      <c r="E6" s="5" t="s">
        <v>6</v>
      </c>
      <c r="F6" s="10" t="s">
        <v>7</v>
      </c>
      <c r="J6" s="2"/>
      <c r="K6" s="2"/>
      <c r="L6" s="2"/>
      <c r="M6" s="2"/>
      <c r="N6" s="2"/>
      <c r="O6" s="2"/>
    </row>
    <row r="7" spans="1:15" ht="15.75" thickBot="1" x14ac:dyDescent="0.3">
      <c r="A7" s="1"/>
      <c r="D7" s="1"/>
      <c r="E7" s="2"/>
      <c r="F7" s="2"/>
      <c r="G7" s="2"/>
      <c r="H7" s="2"/>
      <c r="I7" s="2"/>
    </row>
    <row r="8" spans="1:15" ht="30" x14ac:dyDescent="0.25">
      <c r="A8" s="11" t="s">
        <v>8</v>
      </c>
      <c r="B8" s="12" t="s">
        <v>9</v>
      </c>
      <c r="C8" s="12" t="s">
        <v>10</v>
      </c>
      <c r="D8" s="12" t="s">
        <v>11</v>
      </c>
      <c r="E8" s="12" t="s">
        <v>12</v>
      </c>
      <c r="F8" s="12" t="s">
        <v>13</v>
      </c>
      <c r="G8" s="12" t="s">
        <v>14</v>
      </c>
      <c r="H8" s="12" t="s">
        <v>15</v>
      </c>
      <c r="I8" s="12" t="s">
        <v>16</v>
      </c>
      <c r="J8" s="12" t="s">
        <v>17</v>
      </c>
      <c r="K8" s="12" t="s">
        <v>18</v>
      </c>
      <c r="L8" s="12" t="s">
        <v>19</v>
      </c>
      <c r="M8" s="12" t="s">
        <v>20</v>
      </c>
      <c r="N8" s="12" t="s">
        <v>21</v>
      </c>
      <c r="O8" s="12" t="s">
        <v>22</v>
      </c>
    </row>
    <row r="9" spans="1:15" s="20" customFormat="1" x14ac:dyDescent="0.25">
      <c r="A9" s="13">
        <v>1</v>
      </c>
      <c r="B9" s="14" t="s">
        <v>23</v>
      </c>
      <c r="C9" s="15" t="s">
        <v>24</v>
      </c>
      <c r="D9" s="15" t="s">
        <v>25</v>
      </c>
      <c r="E9" s="14" t="s">
        <v>26</v>
      </c>
      <c r="F9" s="14" t="s">
        <v>27</v>
      </c>
      <c r="G9" s="15" t="s">
        <v>28</v>
      </c>
      <c r="H9" s="16">
        <v>42709</v>
      </c>
      <c r="I9" s="17">
        <v>44561</v>
      </c>
      <c r="J9" s="18">
        <v>11000</v>
      </c>
      <c r="K9" s="18">
        <f t="shared" ref="K9:K72" si="0">J9*2.87/100</f>
        <v>315.7</v>
      </c>
      <c r="L9" s="19">
        <v>0</v>
      </c>
      <c r="M9" s="18">
        <f t="shared" ref="M9:M72" si="1">J9*3.04/100</f>
        <v>334.4</v>
      </c>
      <c r="N9" s="18">
        <v>0</v>
      </c>
      <c r="O9" s="18">
        <f t="shared" ref="O9:O71" si="2">J9-K9-L9-M9-N9</f>
        <v>10349.9</v>
      </c>
    </row>
    <row r="10" spans="1:15" s="20" customFormat="1" x14ac:dyDescent="0.25">
      <c r="A10" s="21">
        <f t="shared" ref="A10:A73" si="3">A9+1</f>
        <v>2</v>
      </c>
      <c r="B10" s="14" t="s">
        <v>29</v>
      </c>
      <c r="C10" s="15" t="s">
        <v>30</v>
      </c>
      <c r="D10" s="15" t="s">
        <v>25</v>
      </c>
      <c r="E10" s="14" t="s">
        <v>26</v>
      </c>
      <c r="F10" s="14" t="s">
        <v>31</v>
      </c>
      <c r="G10" s="15" t="s">
        <v>28</v>
      </c>
      <c r="H10" s="22">
        <v>44197</v>
      </c>
      <c r="I10" s="23">
        <v>44348</v>
      </c>
      <c r="J10" s="18">
        <v>12000</v>
      </c>
      <c r="K10" s="18">
        <f t="shared" si="0"/>
        <v>344.4</v>
      </c>
      <c r="L10" s="19">
        <v>0</v>
      </c>
      <c r="M10" s="18">
        <f t="shared" si="1"/>
        <v>364.8</v>
      </c>
      <c r="N10" s="18">
        <v>0</v>
      </c>
      <c r="O10" s="18">
        <f t="shared" si="2"/>
        <v>11290.800000000001</v>
      </c>
    </row>
    <row r="11" spans="1:15" s="20" customFormat="1" x14ac:dyDescent="0.25">
      <c r="A11" s="21">
        <f t="shared" si="3"/>
        <v>3</v>
      </c>
      <c r="B11" s="14" t="s">
        <v>32</v>
      </c>
      <c r="C11" s="15" t="s">
        <v>33</v>
      </c>
      <c r="D11" s="15" t="s">
        <v>34</v>
      </c>
      <c r="E11" s="14" t="s">
        <v>35</v>
      </c>
      <c r="F11" s="14" t="s">
        <v>36</v>
      </c>
      <c r="G11" s="15" t="s">
        <v>28</v>
      </c>
      <c r="H11" s="24">
        <v>44348</v>
      </c>
      <c r="I11" s="23">
        <v>44713</v>
      </c>
      <c r="J11" s="18">
        <v>10000</v>
      </c>
      <c r="K11" s="18">
        <f t="shared" si="0"/>
        <v>287</v>
      </c>
      <c r="L11" s="19">
        <v>0</v>
      </c>
      <c r="M11" s="18">
        <f t="shared" si="1"/>
        <v>304</v>
      </c>
      <c r="N11" s="25">
        <v>2380.2399999999998</v>
      </c>
      <c r="O11" s="18">
        <f t="shared" si="2"/>
        <v>7028.76</v>
      </c>
    </row>
    <row r="12" spans="1:15" s="20" customFormat="1" x14ac:dyDescent="0.25">
      <c r="A12" s="21">
        <f t="shared" si="3"/>
        <v>4</v>
      </c>
      <c r="B12" s="14" t="s">
        <v>37</v>
      </c>
      <c r="C12" s="15" t="s">
        <v>38</v>
      </c>
      <c r="D12" s="26" t="s">
        <v>25</v>
      </c>
      <c r="E12" s="14" t="s">
        <v>39</v>
      </c>
      <c r="F12" s="14" t="s">
        <v>36</v>
      </c>
      <c r="G12" s="15" t="s">
        <v>28</v>
      </c>
      <c r="H12" s="24">
        <v>44409</v>
      </c>
      <c r="I12" s="23">
        <v>44774</v>
      </c>
      <c r="J12" s="18">
        <v>10000</v>
      </c>
      <c r="K12" s="18">
        <f t="shared" si="0"/>
        <v>287</v>
      </c>
      <c r="L12" s="19">
        <v>0</v>
      </c>
      <c r="M12" s="18">
        <f t="shared" si="1"/>
        <v>304</v>
      </c>
      <c r="N12" s="18">
        <v>0</v>
      </c>
      <c r="O12" s="18">
        <f t="shared" si="2"/>
        <v>9409</v>
      </c>
    </row>
    <row r="13" spans="1:15" s="20" customFormat="1" x14ac:dyDescent="0.25">
      <c r="A13" s="21">
        <f t="shared" si="3"/>
        <v>5</v>
      </c>
      <c r="B13" s="14" t="s">
        <v>40</v>
      </c>
      <c r="C13" s="15" t="s">
        <v>41</v>
      </c>
      <c r="D13" s="15" t="s">
        <v>25</v>
      </c>
      <c r="E13" s="14" t="s">
        <v>39</v>
      </c>
      <c r="F13" s="14" t="s">
        <v>36</v>
      </c>
      <c r="G13" s="15" t="s">
        <v>28</v>
      </c>
      <c r="H13" s="24">
        <v>44409</v>
      </c>
      <c r="I13" s="23">
        <v>44774</v>
      </c>
      <c r="J13" s="18">
        <v>10000</v>
      </c>
      <c r="K13" s="18">
        <f t="shared" si="0"/>
        <v>287</v>
      </c>
      <c r="L13" s="19">
        <v>0</v>
      </c>
      <c r="M13" s="18">
        <f t="shared" si="1"/>
        <v>304</v>
      </c>
      <c r="N13" s="18">
        <v>0</v>
      </c>
      <c r="O13" s="18">
        <f t="shared" si="2"/>
        <v>9409</v>
      </c>
    </row>
    <row r="14" spans="1:15" s="20" customFormat="1" x14ac:dyDescent="0.25">
      <c r="A14" s="21">
        <f t="shared" si="3"/>
        <v>6</v>
      </c>
      <c r="B14" s="14" t="s">
        <v>42</v>
      </c>
      <c r="C14" s="15" t="s">
        <v>43</v>
      </c>
      <c r="D14" s="26" t="s">
        <v>34</v>
      </c>
      <c r="E14" s="14" t="s">
        <v>44</v>
      </c>
      <c r="F14" s="14" t="s">
        <v>45</v>
      </c>
      <c r="G14" s="15" t="s">
        <v>28</v>
      </c>
      <c r="H14" s="16">
        <v>42110</v>
      </c>
      <c r="I14" s="17">
        <v>44667</v>
      </c>
      <c r="J14" s="18">
        <v>10000</v>
      </c>
      <c r="K14" s="18">
        <f t="shared" si="0"/>
        <v>287</v>
      </c>
      <c r="L14" s="19">
        <v>0</v>
      </c>
      <c r="M14" s="18">
        <f t="shared" si="1"/>
        <v>304</v>
      </c>
      <c r="N14" s="18">
        <v>0</v>
      </c>
      <c r="O14" s="18">
        <f t="shared" si="2"/>
        <v>9409</v>
      </c>
    </row>
    <row r="15" spans="1:15" s="20" customFormat="1" x14ac:dyDescent="0.25">
      <c r="A15" s="21">
        <f t="shared" si="3"/>
        <v>7</v>
      </c>
      <c r="B15" s="14" t="s">
        <v>46</v>
      </c>
      <c r="C15" s="15" t="s">
        <v>47</v>
      </c>
      <c r="D15" s="26" t="s">
        <v>34</v>
      </c>
      <c r="E15" s="14" t="s">
        <v>48</v>
      </c>
      <c r="F15" s="14" t="s">
        <v>49</v>
      </c>
      <c r="G15" s="15" t="s">
        <v>28</v>
      </c>
      <c r="H15" s="24">
        <v>44409</v>
      </c>
      <c r="I15" s="23">
        <v>44774</v>
      </c>
      <c r="J15" s="18">
        <v>25000</v>
      </c>
      <c r="K15" s="18">
        <f t="shared" si="0"/>
        <v>717.5</v>
      </c>
      <c r="L15" s="19">
        <v>0</v>
      </c>
      <c r="M15" s="18">
        <f t="shared" si="1"/>
        <v>760</v>
      </c>
      <c r="N15" s="18">
        <v>0</v>
      </c>
      <c r="O15" s="18">
        <f t="shared" si="2"/>
        <v>23522.5</v>
      </c>
    </row>
    <row r="16" spans="1:15" s="20" customFormat="1" x14ac:dyDescent="0.25">
      <c r="A16" s="21">
        <f t="shared" si="3"/>
        <v>8</v>
      </c>
      <c r="B16" s="14" t="s">
        <v>50</v>
      </c>
      <c r="C16" s="15" t="s">
        <v>51</v>
      </c>
      <c r="D16" s="26" t="s">
        <v>25</v>
      </c>
      <c r="E16" s="14" t="s">
        <v>39</v>
      </c>
      <c r="F16" s="14" t="s">
        <v>52</v>
      </c>
      <c r="G16" s="15" t="s">
        <v>28</v>
      </c>
      <c r="H16" s="16">
        <v>40640</v>
      </c>
      <c r="I16" s="17">
        <v>44561</v>
      </c>
      <c r="J16" s="18">
        <v>10000</v>
      </c>
      <c r="K16" s="18">
        <f t="shared" si="0"/>
        <v>287</v>
      </c>
      <c r="L16" s="19">
        <v>0</v>
      </c>
      <c r="M16" s="18">
        <f t="shared" si="1"/>
        <v>304</v>
      </c>
      <c r="N16" s="18">
        <v>0</v>
      </c>
      <c r="O16" s="18">
        <f t="shared" si="2"/>
        <v>9409</v>
      </c>
    </row>
    <row r="17" spans="1:15" s="20" customFormat="1" x14ac:dyDescent="0.25">
      <c r="A17" s="21">
        <f t="shared" si="3"/>
        <v>9</v>
      </c>
      <c r="B17" s="14" t="s">
        <v>53</v>
      </c>
      <c r="C17" s="15" t="s">
        <v>54</v>
      </c>
      <c r="D17" s="26" t="s">
        <v>34</v>
      </c>
      <c r="E17" s="14" t="s">
        <v>55</v>
      </c>
      <c r="F17" s="14" t="s">
        <v>56</v>
      </c>
      <c r="G17" s="15" t="s">
        <v>28</v>
      </c>
      <c r="H17" s="16">
        <v>40459</v>
      </c>
      <c r="I17" s="17">
        <v>44561</v>
      </c>
      <c r="J17" s="18">
        <v>30000</v>
      </c>
      <c r="K17" s="18">
        <f t="shared" si="0"/>
        <v>861</v>
      </c>
      <c r="L17" s="19">
        <v>0</v>
      </c>
      <c r="M17" s="18">
        <f t="shared" si="1"/>
        <v>912</v>
      </c>
      <c r="N17" s="18">
        <v>0</v>
      </c>
      <c r="O17" s="18">
        <f t="shared" si="2"/>
        <v>28227</v>
      </c>
    </row>
    <row r="18" spans="1:15" s="20" customFormat="1" x14ac:dyDescent="0.25">
      <c r="A18" s="21">
        <f t="shared" si="3"/>
        <v>10</v>
      </c>
      <c r="B18" s="14" t="s">
        <v>57</v>
      </c>
      <c r="C18" s="15" t="s">
        <v>58</v>
      </c>
      <c r="D18" s="15" t="s">
        <v>25</v>
      </c>
      <c r="E18" s="14" t="s">
        <v>26</v>
      </c>
      <c r="F18" s="14" t="s">
        <v>59</v>
      </c>
      <c r="G18" s="15" t="s">
        <v>28</v>
      </c>
      <c r="H18" s="24">
        <v>44409</v>
      </c>
      <c r="I18" s="23">
        <v>44774</v>
      </c>
      <c r="J18" s="18">
        <v>10000</v>
      </c>
      <c r="K18" s="18">
        <f t="shared" si="0"/>
        <v>287</v>
      </c>
      <c r="L18" s="19">
        <v>0</v>
      </c>
      <c r="M18" s="18">
        <f t="shared" si="1"/>
        <v>304</v>
      </c>
      <c r="N18" s="18">
        <v>0</v>
      </c>
      <c r="O18" s="18">
        <f t="shared" si="2"/>
        <v>9409</v>
      </c>
    </row>
    <row r="19" spans="1:15" s="20" customFormat="1" x14ac:dyDescent="0.25">
      <c r="A19" s="21">
        <f t="shared" si="3"/>
        <v>11</v>
      </c>
      <c r="B19" s="14" t="s">
        <v>60</v>
      </c>
      <c r="C19" s="15" t="s">
        <v>61</v>
      </c>
      <c r="D19" s="26" t="s">
        <v>34</v>
      </c>
      <c r="E19" s="14" t="s">
        <v>62</v>
      </c>
      <c r="F19" s="14" t="s">
        <v>63</v>
      </c>
      <c r="G19" s="15" t="s">
        <v>28</v>
      </c>
      <c r="H19" s="27">
        <v>44197</v>
      </c>
      <c r="I19" s="17">
        <v>44563</v>
      </c>
      <c r="J19" s="18">
        <v>15500</v>
      </c>
      <c r="K19" s="18">
        <f t="shared" si="0"/>
        <v>444.85</v>
      </c>
      <c r="L19" s="19">
        <v>0</v>
      </c>
      <c r="M19" s="18">
        <f t="shared" si="1"/>
        <v>471.2</v>
      </c>
      <c r="N19" s="18">
        <v>0</v>
      </c>
      <c r="O19" s="18">
        <f t="shared" si="2"/>
        <v>14583.949999999999</v>
      </c>
    </row>
    <row r="20" spans="1:15" s="20" customFormat="1" x14ac:dyDescent="0.25">
      <c r="A20" s="21">
        <f t="shared" si="3"/>
        <v>12</v>
      </c>
      <c r="B20" s="14" t="s">
        <v>64</v>
      </c>
      <c r="C20" s="15" t="s">
        <v>65</v>
      </c>
      <c r="D20" s="26" t="s">
        <v>34</v>
      </c>
      <c r="E20" s="14" t="s">
        <v>66</v>
      </c>
      <c r="F20" s="14" t="s">
        <v>67</v>
      </c>
      <c r="G20" s="15" t="s">
        <v>28</v>
      </c>
      <c r="H20" s="16">
        <v>39755</v>
      </c>
      <c r="I20" s="17">
        <v>44561</v>
      </c>
      <c r="J20" s="18">
        <v>11000</v>
      </c>
      <c r="K20" s="18">
        <f t="shared" si="0"/>
        <v>315.7</v>
      </c>
      <c r="L20" s="19">
        <v>0</v>
      </c>
      <c r="M20" s="18">
        <f t="shared" si="1"/>
        <v>334.4</v>
      </c>
      <c r="N20" s="18">
        <v>0</v>
      </c>
      <c r="O20" s="18">
        <f t="shared" si="2"/>
        <v>10349.9</v>
      </c>
    </row>
    <row r="21" spans="1:15" s="20" customFormat="1" x14ac:dyDescent="0.25">
      <c r="A21" s="21">
        <f t="shared" si="3"/>
        <v>13</v>
      </c>
      <c r="B21" s="14" t="s">
        <v>68</v>
      </c>
      <c r="C21" s="15" t="s">
        <v>69</v>
      </c>
      <c r="D21" s="15" t="s">
        <v>25</v>
      </c>
      <c r="E21" s="14" t="s">
        <v>26</v>
      </c>
      <c r="F21" s="14" t="s">
        <v>70</v>
      </c>
      <c r="G21" s="15" t="s">
        <v>28</v>
      </c>
      <c r="H21" s="16">
        <v>39785</v>
      </c>
      <c r="I21" s="17">
        <v>44561</v>
      </c>
      <c r="J21" s="18">
        <v>10000</v>
      </c>
      <c r="K21" s="18">
        <f t="shared" si="0"/>
        <v>287</v>
      </c>
      <c r="L21" s="19">
        <v>0</v>
      </c>
      <c r="M21" s="18">
        <f t="shared" si="1"/>
        <v>304</v>
      </c>
      <c r="N21" s="18">
        <v>0</v>
      </c>
      <c r="O21" s="18">
        <f t="shared" si="2"/>
        <v>9409</v>
      </c>
    </row>
    <row r="22" spans="1:15" s="20" customFormat="1" x14ac:dyDescent="0.25">
      <c r="A22" s="21">
        <f t="shared" si="3"/>
        <v>14</v>
      </c>
      <c r="B22" s="14" t="s">
        <v>71</v>
      </c>
      <c r="C22" s="15" t="s">
        <v>72</v>
      </c>
      <c r="D22" s="15" t="s">
        <v>34</v>
      </c>
      <c r="E22" s="14" t="s">
        <v>44</v>
      </c>
      <c r="F22" s="14" t="s">
        <v>73</v>
      </c>
      <c r="G22" s="15" t="s">
        <v>28</v>
      </c>
      <c r="H22" s="16">
        <v>40454</v>
      </c>
      <c r="I22" s="17">
        <v>44563</v>
      </c>
      <c r="J22" s="18">
        <v>10000</v>
      </c>
      <c r="K22" s="18">
        <f t="shared" si="0"/>
        <v>287</v>
      </c>
      <c r="L22" s="19">
        <v>0</v>
      </c>
      <c r="M22" s="18">
        <f t="shared" si="1"/>
        <v>304</v>
      </c>
      <c r="N22" s="18">
        <v>0</v>
      </c>
      <c r="O22" s="18">
        <f t="shared" si="2"/>
        <v>9409</v>
      </c>
    </row>
    <row r="23" spans="1:15" s="20" customFormat="1" x14ac:dyDescent="0.25">
      <c r="A23" s="21">
        <f t="shared" si="3"/>
        <v>15</v>
      </c>
      <c r="B23" s="14" t="s">
        <v>74</v>
      </c>
      <c r="C23" s="15" t="s">
        <v>75</v>
      </c>
      <c r="D23" s="15" t="s">
        <v>34</v>
      </c>
      <c r="E23" s="14" t="s">
        <v>35</v>
      </c>
      <c r="F23" s="14" t="s">
        <v>76</v>
      </c>
      <c r="G23" s="15" t="s">
        <v>28</v>
      </c>
      <c r="H23" s="24">
        <v>44409</v>
      </c>
      <c r="I23" s="23">
        <v>44774</v>
      </c>
      <c r="J23" s="18">
        <v>10000</v>
      </c>
      <c r="K23" s="18">
        <f t="shared" si="0"/>
        <v>287</v>
      </c>
      <c r="L23" s="19">
        <v>0</v>
      </c>
      <c r="M23" s="18">
        <f t="shared" si="1"/>
        <v>304</v>
      </c>
      <c r="N23" s="18">
        <v>0</v>
      </c>
      <c r="O23" s="18">
        <f t="shared" si="2"/>
        <v>9409</v>
      </c>
    </row>
    <row r="24" spans="1:15" s="20" customFormat="1" x14ac:dyDescent="0.25">
      <c r="A24" s="21">
        <f t="shared" si="3"/>
        <v>16</v>
      </c>
      <c r="B24" s="14" t="s">
        <v>77</v>
      </c>
      <c r="C24" s="15" t="s">
        <v>78</v>
      </c>
      <c r="D24" s="15" t="s">
        <v>25</v>
      </c>
      <c r="E24" s="14" t="s">
        <v>26</v>
      </c>
      <c r="F24" s="14" t="s">
        <v>79</v>
      </c>
      <c r="G24" s="15" t="s">
        <v>28</v>
      </c>
      <c r="H24" s="24">
        <v>44409</v>
      </c>
      <c r="I24" s="23">
        <v>44774</v>
      </c>
      <c r="J24" s="18">
        <v>10000</v>
      </c>
      <c r="K24" s="18">
        <f t="shared" si="0"/>
        <v>287</v>
      </c>
      <c r="L24" s="19">
        <v>0</v>
      </c>
      <c r="M24" s="18">
        <f t="shared" si="1"/>
        <v>304</v>
      </c>
      <c r="N24" s="18">
        <v>0</v>
      </c>
      <c r="O24" s="18">
        <f t="shared" si="2"/>
        <v>9409</v>
      </c>
    </row>
    <row r="25" spans="1:15" s="20" customFormat="1" x14ac:dyDescent="0.25">
      <c r="A25" s="21">
        <f t="shared" si="3"/>
        <v>17</v>
      </c>
      <c r="B25" s="14" t="s">
        <v>80</v>
      </c>
      <c r="C25" s="15" t="s">
        <v>81</v>
      </c>
      <c r="D25" s="15" t="s">
        <v>25</v>
      </c>
      <c r="E25" s="14" t="s">
        <v>26</v>
      </c>
      <c r="F25" s="14" t="s">
        <v>82</v>
      </c>
      <c r="G25" s="15" t="s">
        <v>28</v>
      </c>
      <c r="H25" s="24">
        <v>44409</v>
      </c>
      <c r="I25" s="23">
        <v>44774</v>
      </c>
      <c r="J25" s="18">
        <v>10000</v>
      </c>
      <c r="K25" s="18">
        <f t="shared" si="0"/>
        <v>287</v>
      </c>
      <c r="L25" s="19">
        <v>0</v>
      </c>
      <c r="M25" s="18">
        <f t="shared" si="1"/>
        <v>304</v>
      </c>
      <c r="N25" s="18">
        <v>0</v>
      </c>
      <c r="O25" s="18">
        <f t="shared" si="2"/>
        <v>9409</v>
      </c>
    </row>
    <row r="26" spans="1:15" s="20" customFormat="1" x14ac:dyDescent="0.25">
      <c r="A26" s="21">
        <f t="shared" si="3"/>
        <v>18</v>
      </c>
      <c r="B26" s="14" t="s">
        <v>83</v>
      </c>
      <c r="C26" s="15" t="s">
        <v>84</v>
      </c>
      <c r="D26" s="15" t="s">
        <v>34</v>
      </c>
      <c r="E26" s="14" t="s">
        <v>35</v>
      </c>
      <c r="F26" s="14" t="s">
        <v>85</v>
      </c>
      <c r="G26" s="15" t="s">
        <v>28</v>
      </c>
      <c r="H26" s="24">
        <v>44409</v>
      </c>
      <c r="I26" s="23">
        <v>44774</v>
      </c>
      <c r="J26" s="18">
        <v>10000</v>
      </c>
      <c r="K26" s="18">
        <f t="shared" si="0"/>
        <v>287</v>
      </c>
      <c r="L26" s="19">
        <v>0</v>
      </c>
      <c r="M26" s="18">
        <f t="shared" si="1"/>
        <v>304</v>
      </c>
      <c r="N26" s="18">
        <v>0</v>
      </c>
      <c r="O26" s="18">
        <f t="shared" si="2"/>
        <v>9409</v>
      </c>
    </row>
    <row r="27" spans="1:15" s="20" customFormat="1" x14ac:dyDescent="0.25">
      <c r="A27" s="21">
        <f t="shared" si="3"/>
        <v>19</v>
      </c>
      <c r="B27" s="14" t="s">
        <v>86</v>
      </c>
      <c r="C27" s="15" t="s">
        <v>87</v>
      </c>
      <c r="D27" s="26" t="s">
        <v>25</v>
      </c>
      <c r="E27" s="14" t="s">
        <v>39</v>
      </c>
      <c r="F27" s="14" t="s">
        <v>88</v>
      </c>
      <c r="G27" s="15" t="s">
        <v>28</v>
      </c>
      <c r="H27" s="24">
        <v>44409</v>
      </c>
      <c r="I27" s="23">
        <v>44774</v>
      </c>
      <c r="J27" s="18">
        <v>10000</v>
      </c>
      <c r="K27" s="18">
        <f t="shared" si="0"/>
        <v>287</v>
      </c>
      <c r="L27" s="19">
        <v>0</v>
      </c>
      <c r="M27" s="18">
        <f t="shared" si="1"/>
        <v>304</v>
      </c>
      <c r="N27" s="18">
        <v>0</v>
      </c>
      <c r="O27" s="18">
        <f t="shared" si="2"/>
        <v>9409</v>
      </c>
    </row>
    <row r="28" spans="1:15" s="20" customFormat="1" x14ac:dyDescent="0.25">
      <c r="A28" s="21">
        <f t="shared" si="3"/>
        <v>20</v>
      </c>
      <c r="B28" s="14" t="s">
        <v>80</v>
      </c>
      <c r="C28" s="15" t="s">
        <v>89</v>
      </c>
      <c r="D28" s="15" t="s">
        <v>25</v>
      </c>
      <c r="E28" s="14" t="s">
        <v>26</v>
      </c>
      <c r="F28" s="14" t="s">
        <v>90</v>
      </c>
      <c r="G28" s="15" t="s">
        <v>28</v>
      </c>
      <c r="H28" s="16">
        <v>42709</v>
      </c>
      <c r="I28" s="17">
        <v>44561</v>
      </c>
      <c r="J28" s="18">
        <v>11000</v>
      </c>
      <c r="K28" s="18">
        <f t="shared" si="0"/>
        <v>315.7</v>
      </c>
      <c r="L28" s="19">
        <v>0</v>
      </c>
      <c r="M28" s="18">
        <f t="shared" si="1"/>
        <v>334.4</v>
      </c>
      <c r="N28" s="18">
        <v>0</v>
      </c>
      <c r="O28" s="18">
        <f t="shared" si="2"/>
        <v>10349.9</v>
      </c>
    </row>
    <row r="29" spans="1:15" s="20" customFormat="1" x14ac:dyDescent="0.25">
      <c r="A29" s="21">
        <f t="shared" si="3"/>
        <v>21</v>
      </c>
      <c r="B29" s="14" t="s">
        <v>91</v>
      </c>
      <c r="C29" s="15" t="s">
        <v>92</v>
      </c>
      <c r="D29" s="26" t="s">
        <v>34</v>
      </c>
      <c r="E29" s="14" t="s">
        <v>93</v>
      </c>
      <c r="F29" s="14" t="s">
        <v>94</v>
      </c>
      <c r="G29" s="15" t="s">
        <v>28</v>
      </c>
      <c r="H29" s="24">
        <v>44409</v>
      </c>
      <c r="I29" s="23">
        <v>44774</v>
      </c>
      <c r="J29" s="18">
        <v>10000</v>
      </c>
      <c r="K29" s="18">
        <f t="shared" si="0"/>
        <v>287</v>
      </c>
      <c r="L29" s="19">
        <v>0</v>
      </c>
      <c r="M29" s="18">
        <f t="shared" si="1"/>
        <v>304</v>
      </c>
      <c r="N29" s="18">
        <v>0</v>
      </c>
      <c r="O29" s="18">
        <f t="shared" si="2"/>
        <v>9409</v>
      </c>
    </row>
    <row r="30" spans="1:15" s="20" customFormat="1" x14ac:dyDescent="0.25">
      <c r="A30" s="21">
        <f t="shared" si="3"/>
        <v>22</v>
      </c>
      <c r="B30" s="14" t="s">
        <v>95</v>
      </c>
      <c r="C30" s="15" t="s">
        <v>96</v>
      </c>
      <c r="D30" s="26" t="s">
        <v>25</v>
      </c>
      <c r="E30" s="14" t="s">
        <v>39</v>
      </c>
      <c r="F30" s="14" t="s">
        <v>97</v>
      </c>
      <c r="G30" s="15" t="s">
        <v>28</v>
      </c>
      <c r="H30" s="16">
        <v>40486</v>
      </c>
      <c r="I30" s="17">
        <v>44561</v>
      </c>
      <c r="J30" s="18">
        <v>10000</v>
      </c>
      <c r="K30" s="18">
        <f t="shared" si="0"/>
        <v>287</v>
      </c>
      <c r="L30" s="19">
        <v>0</v>
      </c>
      <c r="M30" s="18">
        <f t="shared" si="1"/>
        <v>304</v>
      </c>
      <c r="N30" s="18">
        <v>0</v>
      </c>
      <c r="O30" s="18">
        <f t="shared" si="2"/>
        <v>9409</v>
      </c>
    </row>
    <row r="31" spans="1:15" s="20" customFormat="1" x14ac:dyDescent="0.25">
      <c r="A31" s="21">
        <f t="shared" si="3"/>
        <v>23</v>
      </c>
      <c r="B31" s="14" t="s">
        <v>98</v>
      </c>
      <c r="C31" s="15" t="s">
        <v>99</v>
      </c>
      <c r="D31" s="26" t="s">
        <v>25</v>
      </c>
      <c r="E31" s="14" t="s">
        <v>39</v>
      </c>
      <c r="F31" s="14" t="s">
        <v>100</v>
      </c>
      <c r="G31" s="15" t="s">
        <v>28</v>
      </c>
      <c r="H31" s="16">
        <v>40324</v>
      </c>
      <c r="I31" s="17">
        <v>44561</v>
      </c>
      <c r="J31" s="18">
        <v>11000</v>
      </c>
      <c r="K31" s="18">
        <f t="shared" si="0"/>
        <v>315.7</v>
      </c>
      <c r="L31" s="19">
        <v>0</v>
      </c>
      <c r="M31" s="18">
        <f t="shared" si="1"/>
        <v>334.4</v>
      </c>
      <c r="N31" s="18">
        <v>0</v>
      </c>
      <c r="O31" s="18">
        <f t="shared" si="2"/>
        <v>10349.9</v>
      </c>
    </row>
    <row r="32" spans="1:15" s="20" customFormat="1" x14ac:dyDescent="0.25">
      <c r="A32" s="21">
        <f t="shared" si="3"/>
        <v>24</v>
      </c>
      <c r="B32" s="14" t="s">
        <v>101</v>
      </c>
      <c r="C32" s="15" t="s">
        <v>102</v>
      </c>
      <c r="D32" s="26" t="s">
        <v>25</v>
      </c>
      <c r="E32" s="14" t="s">
        <v>103</v>
      </c>
      <c r="F32" s="14" t="s">
        <v>104</v>
      </c>
      <c r="G32" s="15" t="s">
        <v>28</v>
      </c>
      <c r="H32" s="16">
        <v>41034</v>
      </c>
      <c r="I32" s="17">
        <v>44561</v>
      </c>
      <c r="J32" s="18">
        <v>10000</v>
      </c>
      <c r="K32" s="18">
        <f t="shared" si="0"/>
        <v>287</v>
      </c>
      <c r="L32" s="19">
        <v>0</v>
      </c>
      <c r="M32" s="18">
        <f t="shared" si="1"/>
        <v>304</v>
      </c>
      <c r="N32" s="28">
        <v>1190.1199999999999</v>
      </c>
      <c r="O32" s="18">
        <f t="shared" si="2"/>
        <v>8218.880000000001</v>
      </c>
    </row>
    <row r="33" spans="1:16" s="20" customFormat="1" x14ac:dyDescent="0.25">
      <c r="A33" s="21">
        <f t="shared" si="3"/>
        <v>25</v>
      </c>
      <c r="B33" s="14" t="s">
        <v>105</v>
      </c>
      <c r="C33" s="15" t="s">
        <v>106</v>
      </c>
      <c r="D33" s="26" t="s">
        <v>34</v>
      </c>
      <c r="E33" s="14" t="s">
        <v>107</v>
      </c>
      <c r="F33" s="14" t="s">
        <v>108</v>
      </c>
      <c r="G33" s="15" t="s">
        <v>28</v>
      </c>
      <c r="H33" s="16">
        <v>40983</v>
      </c>
      <c r="I33" s="17">
        <v>44561</v>
      </c>
      <c r="J33" s="18">
        <v>25450</v>
      </c>
      <c r="K33" s="18">
        <f t="shared" si="0"/>
        <v>730.41499999999996</v>
      </c>
      <c r="L33" s="19">
        <v>0</v>
      </c>
      <c r="M33" s="18">
        <f t="shared" si="1"/>
        <v>773.68</v>
      </c>
      <c r="N33" s="18">
        <v>0</v>
      </c>
      <c r="O33" s="18">
        <f t="shared" si="2"/>
        <v>23945.904999999999</v>
      </c>
    </row>
    <row r="34" spans="1:16" s="20" customFormat="1" x14ac:dyDescent="0.25">
      <c r="A34" s="21">
        <f t="shared" si="3"/>
        <v>26</v>
      </c>
      <c r="B34" s="14" t="s">
        <v>109</v>
      </c>
      <c r="C34" s="15" t="s">
        <v>110</v>
      </c>
      <c r="D34" s="15" t="s">
        <v>25</v>
      </c>
      <c r="E34" s="14" t="s">
        <v>26</v>
      </c>
      <c r="F34" s="14" t="s">
        <v>111</v>
      </c>
      <c r="G34" s="15" t="s">
        <v>28</v>
      </c>
      <c r="H34" s="24">
        <v>44409</v>
      </c>
      <c r="I34" s="23">
        <v>44774</v>
      </c>
      <c r="J34" s="18">
        <v>10000</v>
      </c>
      <c r="K34" s="18">
        <f t="shared" si="0"/>
        <v>287</v>
      </c>
      <c r="L34" s="19">
        <v>0</v>
      </c>
      <c r="M34" s="18">
        <f t="shared" si="1"/>
        <v>304</v>
      </c>
      <c r="N34" s="18">
        <v>0</v>
      </c>
      <c r="O34" s="18">
        <f t="shared" si="2"/>
        <v>9409</v>
      </c>
    </row>
    <row r="35" spans="1:16" s="20" customFormat="1" x14ac:dyDescent="0.25">
      <c r="A35" s="21">
        <f t="shared" si="3"/>
        <v>27</v>
      </c>
      <c r="B35" s="14" t="s">
        <v>112</v>
      </c>
      <c r="C35" s="15" t="s">
        <v>113</v>
      </c>
      <c r="D35" s="26" t="s">
        <v>25</v>
      </c>
      <c r="E35" s="14" t="s">
        <v>39</v>
      </c>
      <c r="F35" s="14" t="s">
        <v>114</v>
      </c>
      <c r="G35" s="15" t="s">
        <v>28</v>
      </c>
      <c r="H35" s="16">
        <v>40645</v>
      </c>
      <c r="I35" s="17">
        <v>44561</v>
      </c>
      <c r="J35" s="18">
        <v>10000</v>
      </c>
      <c r="K35" s="18">
        <f t="shared" si="0"/>
        <v>287</v>
      </c>
      <c r="L35" s="19">
        <v>0</v>
      </c>
      <c r="M35" s="18">
        <f t="shared" si="1"/>
        <v>304</v>
      </c>
      <c r="N35" s="18">
        <v>0</v>
      </c>
      <c r="O35" s="18">
        <f t="shared" si="2"/>
        <v>9409</v>
      </c>
    </row>
    <row r="36" spans="1:16" s="20" customFormat="1" x14ac:dyDescent="0.25">
      <c r="A36" s="21">
        <f t="shared" si="3"/>
        <v>28</v>
      </c>
      <c r="B36" s="14" t="s">
        <v>115</v>
      </c>
      <c r="C36" s="15" t="s">
        <v>116</v>
      </c>
      <c r="D36" s="26" t="s">
        <v>25</v>
      </c>
      <c r="E36" s="14" t="s">
        <v>39</v>
      </c>
      <c r="F36" s="14" t="s">
        <v>117</v>
      </c>
      <c r="G36" s="15" t="s">
        <v>28</v>
      </c>
      <c r="H36" s="16">
        <v>40184</v>
      </c>
      <c r="I36" s="17">
        <v>44561</v>
      </c>
      <c r="J36" s="18">
        <v>10000</v>
      </c>
      <c r="K36" s="18">
        <f t="shared" si="0"/>
        <v>287</v>
      </c>
      <c r="L36" s="19">
        <v>0</v>
      </c>
      <c r="M36" s="18">
        <f t="shared" si="1"/>
        <v>304</v>
      </c>
      <c r="N36" s="18">
        <v>0</v>
      </c>
      <c r="O36" s="18">
        <f t="shared" si="2"/>
        <v>9409</v>
      </c>
    </row>
    <row r="37" spans="1:16" s="20" customFormat="1" x14ac:dyDescent="0.25">
      <c r="A37" s="21">
        <f t="shared" si="3"/>
        <v>29</v>
      </c>
      <c r="B37" s="14" t="s">
        <v>118</v>
      </c>
      <c r="C37" s="15" t="s">
        <v>119</v>
      </c>
      <c r="D37" s="15" t="s">
        <v>25</v>
      </c>
      <c r="E37" s="14" t="s">
        <v>26</v>
      </c>
      <c r="F37" s="14" t="s">
        <v>120</v>
      </c>
      <c r="G37" s="15" t="s">
        <v>28</v>
      </c>
      <c r="H37" s="24">
        <v>44409</v>
      </c>
      <c r="I37" s="23">
        <v>44774</v>
      </c>
      <c r="J37" s="18">
        <v>5500</v>
      </c>
      <c r="K37" s="18">
        <f t="shared" si="0"/>
        <v>157.85</v>
      </c>
      <c r="L37" s="19">
        <v>0</v>
      </c>
      <c r="M37" s="18">
        <f t="shared" si="1"/>
        <v>167.2</v>
      </c>
      <c r="N37" s="18">
        <v>0</v>
      </c>
      <c r="O37" s="18">
        <f t="shared" si="2"/>
        <v>5174.95</v>
      </c>
    </row>
    <row r="38" spans="1:16" s="20" customFormat="1" x14ac:dyDescent="0.25">
      <c r="A38" s="21">
        <f t="shared" si="3"/>
        <v>30</v>
      </c>
      <c r="B38" s="14" t="s">
        <v>121</v>
      </c>
      <c r="C38" s="15" t="s">
        <v>122</v>
      </c>
      <c r="D38" s="15" t="s">
        <v>25</v>
      </c>
      <c r="E38" s="14" t="s">
        <v>39</v>
      </c>
      <c r="F38" s="14" t="s">
        <v>120</v>
      </c>
      <c r="G38" s="15" t="s">
        <v>28</v>
      </c>
      <c r="H38" s="24">
        <v>44409</v>
      </c>
      <c r="I38" s="23">
        <v>44774</v>
      </c>
      <c r="J38" s="18">
        <v>10000</v>
      </c>
      <c r="K38" s="18">
        <f t="shared" si="0"/>
        <v>287</v>
      </c>
      <c r="L38" s="19">
        <v>0</v>
      </c>
      <c r="M38" s="18">
        <f t="shared" si="1"/>
        <v>304</v>
      </c>
      <c r="N38" s="18">
        <v>0</v>
      </c>
      <c r="O38" s="18">
        <f t="shared" si="2"/>
        <v>9409</v>
      </c>
      <c r="P38"/>
    </row>
    <row r="39" spans="1:16" s="20" customFormat="1" x14ac:dyDescent="0.25">
      <c r="A39" s="21">
        <f t="shared" si="3"/>
        <v>31</v>
      </c>
      <c r="B39" s="14" t="s">
        <v>123</v>
      </c>
      <c r="C39" s="15" t="s">
        <v>124</v>
      </c>
      <c r="D39" s="15" t="s">
        <v>34</v>
      </c>
      <c r="E39" s="14" t="s">
        <v>35</v>
      </c>
      <c r="F39" s="14" t="s">
        <v>125</v>
      </c>
      <c r="G39" s="15" t="s">
        <v>28</v>
      </c>
      <c r="H39" s="24">
        <v>44409</v>
      </c>
      <c r="I39" s="23">
        <v>44774</v>
      </c>
      <c r="J39" s="18">
        <v>10000</v>
      </c>
      <c r="K39" s="18">
        <f t="shared" si="0"/>
        <v>287</v>
      </c>
      <c r="L39" s="19">
        <v>0</v>
      </c>
      <c r="M39" s="18">
        <f t="shared" si="1"/>
        <v>304</v>
      </c>
      <c r="N39" s="18">
        <v>0</v>
      </c>
      <c r="O39" s="18">
        <f t="shared" si="2"/>
        <v>9409</v>
      </c>
    </row>
    <row r="40" spans="1:16" s="20" customFormat="1" x14ac:dyDescent="0.25">
      <c r="A40" s="21">
        <f t="shared" si="3"/>
        <v>32</v>
      </c>
      <c r="B40" s="14" t="s">
        <v>126</v>
      </c>
      <c r="C40" s="15" t="s">
        <v>127</v>
      </c>
      <c r="D40" s="26" t="s">
        <v>34</v>
      </c>
      <c r="E40" s="14" t="s">
        <v>35</v>
      </c>
      <c r="F40" s="14" t="s">
        <v>128</v>
      </c>
      <c r="G40" s="15" t="s">
        <v>28</v>
      </c>
      <c r="H40" s="24">
        <v>44409</v>
      </c>
      <c r="I40" s="23">
        <v>44774</v>
      </c>
      <c r="J40" s="18">
        <v>10000</v>
      </c>
      <c r="K40" s="18">
        <f t="shared" si="0"/>
        <v>287</v>
      </c>
      <c r="L40" s="19">
        <v>0</v>
      </c>
      <c r="M40" s="18">
        <f t="shared" si="1"/>
        <v>304</v>
      </c>
      <c r="N40" s="18">
        <v>0</v>
      </c>
      <c r="O40" s="18">
        <f t="shared" si="2"/>
        <v>9409</v>
      </c>
    </row>
    <row r="41" spans="1:16" s="20" customFormat="1" x14ac:dyDescent="0.25">
      <c r="A41" s="21">
        <f t="shared" si="3"/>
        <v>33</v>
      </c>
      <c r="B41" s="14" t="s">
        <v>129</v>
      </c>
      <c r="C41" s="15" t="s">
        <v>130</v>
      </c>
      <c r="D41" s="15" t="s">
        <v>25</v>
      </c>
      <c r="E41" s="29" t="s">
        <v>26</v>
      </c>
      <c r="F41" s="14" t="s">
        <v>131</v>
      </c>
      <c r="G41" s="15" t="s">
        <v>28</v>
      </c>
      <c r="H41" s="24">
        <v>44409</v>
      </c>
      <c r="I41" s="23">
        <v>44774</v>
      </c>
      <c r="J41" s="18">
        <v>11000</v>
      </c>
      <c r="K41" s="18">
        <f t="shared" si="0"/>
        <v>315.7</v>
      </c>
      <c r="L41" s="19">
        <v>0</v>
      </c>
      <c r="M41" s="18">
        <f t="shared" si="1"/>
        <v>334.4</v>
      </c>
      <c r="N41" s="18">
        <v>0</v>
      </c>
      <c r="O41" s="18">
        <f t="shared" si="2"/>
        <v>10349.9</v>
      </c>
    </row>
    <row r="42" spans="1:16" s="20" customFormat="1" x14ac:dyDescent="0.25">
      <c r="A42" s="21">
        <f t="shared" si="3"/>
        <v>34</v>
      </c>
      <c r="B42" s="14" t="s">
        <v>132</v>
      </c>
      <c r="C42" s="15" t="s">
        <v>133</v>
      </c>
      <c r="D42" s="26" t="s">
        <v>25</v>
      </c>
      <c r="E42" s="14" t="s">
        <v>39</v>
      </c>
      <c r="F42" s="14" t="s">
        <v>134</v>
      </c>
      <c r="G42" s="15" t="s">
        <v>28</v>
      </c>
      <c r="H42" s="16">
        <v>40556</v>
      </c>
      <c r="I42" s="17">
        <v>44561</v>
      </c>
      <c r="J42" s="18">
        <v>10000</v>
      </c>
      <c r="K42" s="18">
        <f t="shared" si="0"/>
        <v>287</v>
      </c>
      <c r="L42" s="19">
        <v>0</v>
      </c>
      <c r="M42" s="18">
        <f t="shared" si="1"/>
        <v>304</v>
      </c>
      <c r="N42" s="18">
        <v>0</v>
      </c>
      <c r="O42" s="18">
        <f t="shared" si="2"/>
        <v>9409</v>
      </c>
    </row>
    <row r="43" spans="1:16" s="20" customFormat="1" x14ac:dyDescent="0.25">
      <c r="A43" s="21">
        <f t="shared" si="3"/>
        <v>35</v>
      </c>
      <c r="B43" s="14" t="s">
        <v>135</v>
      </c>
      <c r="C43" s="15" t="s">
        <v>136</v>
      </c>
      <c r="D43" s="15" t="s">
        <v>25</v>
      </c>
      <c r="E43" s="14" t="s">
        <v>26</v>
      </c>
      <c r="F43" s="14" t="s">
        <v>137</v>
      </c>
      <c r="G43" s="15" t="s">
        <v>28</v>
      </c>
      <c r="H43" s="24">
        <v>44409</v>
      </c>
      <c r="I43" s="23">
        <v>44774</v>
      </c>
      <c r="J43" s="18">
        <v>10000</v>
      </c>
      <c r="K43" s="18">
        <f t="shared" si="0"/>
        <v>287</v>
      </c>
      <c r="L43" s="19">
        <v>0</v>
      </c>
      <c r="M43" s="18">
        <f t="shared" si="1"/>
        <v>304</v>
      </c>
      <c r="N43" s="18">
        <v>0</v>
      </c>
      <c r="O43" s="18">
        <f t="shared" si="2"/>
        <v>9409</v>
      </c>
    </row>
    <row r="44" spans="1:16" s="20" customFormat="1" x14ac:dyDescent="0.25">
      <c r="A44" s="21">
        <f t="shared" si="3"/>
        <v>36</v>
      </c>
      <c r="B44" s="14" t="s">
        <v>138</v>
      </c>
      <c r="C44" s="15" t="s">
        <v>139</v>
      </c>
      <c r="D44" s="15" t="s">
        <v>25</v>
      </c>
      <c r="E44" s="14" t="s">
        <v>26</v>
      </c>
      <c r="F44" s="14" t="s">
        <v>140</v>
      </c>
      <c r="G44" s="15" t="s">
        <v>28</v>
      </c>
      <c r="H44" s="24">
        <v>44409</v>
      </c>
      <c r="I44" s="23">
        <v>44774</v>
      </c>
      <c r="J44" s="18">
        <v>10000</v>
      </c>
      <c r="K44" s="18">
        <f t="shared" si="0"/>
        <v>287</v>
      </c>
      <c r="L44" s="19">
        <v>0</v>
      </c>
      <c r="M44" s="18">
        <f t="shared" si="1"/>
        <v>304</v>
      </c>
      <c r="N44" s="18">
        <v>0</v>
      </c>
      <c r="O44" s="18">
        <f t="shared" si="2"/>
        <v>9409</v>
      </c>
    </row>
    <row r="45" spans="1:16" s="20" customFormat="1" x14ac:dyDescent="0.25">
      <c r="A45" s="21">
        <f t="shared" si="3"/>
        <v>37</v>
      </c>
      <c r="B45" s="14" t="s">
        <v>141</v>
      </c>
      <c r="C45" s="15" t="s">
        <v>142</v>
      </c>
      <c r="D45" s="26" t="s">
        <v>34</v>
      </c>
      <c r="E45" s="14" t="s">
        <v>143</v>
      </c>
      <c r="F45" s="14" t="s">
        <v>144</v>
      </c>
      <c r="G45" s="15" t="s">
        <v>28</v>
      </c>
      <c r="H45" s="16">
        <v>43160</v>
      </c>
      <c r="I45" s="17">
        <v>44621</v>
      </c>
      <c r="J45" s="18">
        <v>11000</v>
      </c>
      <c r="K45" s="18">
        <f t="shared" si="0"/>
        <v>315.7</v>
      </c>
      <c r="L45" s="19">
        <v>0</v>
      </c>
      <c r="M45" s="18">
        <f t="shared" si="1"/>
        <v>334.4</v>
      </c>
      <c r="N45" s="18">
        <v>0</v>
      </c>
      <c r="O45" s="18">
        <f t="shared" si="2"/>
        <v>10349.9</v>
      </c>
    </row>
    <row r="46" spans="1:16" s="20" customFormat="1" x14ac:dyDescent="0.25">
      <c r="A46" s="21">
        <f t="shared" si="3"/>
        <v>38</v>
      </c>
      <c r="B46" s="14" t="s">
        <v>145</v>
      </c>
      <c r="C46" s="15" t="s">
        <v>146</v>
      </c>
      <c r="D46" s="26" t="s">
        <v>25</v>
      </c>
      <c r="E46" s="14" t="s">
        <v>39</v>
      </c>
      <c r="F46" s="14" t="s">
        <v>144</v>
      </c>
      <c r="G46" s="15" t="s">
        <v>28</v>
      </c>
      <c r="H46" s="16">
        <v>40620</v>
      </c>
      <c r="I46" s="17">
        <v>44561</v>
      </c>
      <c r="J46" s="18">
        <v>10000</v>
      </c>
      <c r="K46" s="18">
        <f t="shared" si="0"/>
        <v>287</v>
      </c>
      <c r="L46" s="19">
        <v>0</v>
      </c>
      <c r="M46" s="18">
        <f t="shared" si="1"/>
        <v>304</v>
      </c>
      <c r="N46" s="18">
        <v>0</v>
      </c>
      <c r="O46" s="18">
        <f t="shared" si="2"/>
        <v>9409</v>
      </c>
    </row>
    <row r="47" spans="1:16" s="20" customFormat="1" x14ac:dyDescent="0.25">
      <c r="A47" s="21">
        <f t="shared" si="3"/>
        <v>39</v>
      </c>
      <c r="B47" s="14" t="s">
        <v>147</v>
      </c>
      <c r="C47" s="15" t="s">
        <v>148</v>
      </c>
      <c r="D47" s="26" t="s">
        <v>34</v>
      </c>
      <c r="E47" s="14" t="s">
        <v>143</v>
      </c>
      <c r="F47" s="14" t="s">
        <v>149</v>
      </c>
      <c r="G47" s="15" t="s">
        <v>28</v>
      </c>
      <c r="H47" s="16">
        <v>41609</v>
      </c>
      <c r="I47" s="17">
        <v>44561</v>
      </c>
      <c r="J47" s="18">
        <v>10000</v>
      </c>
      <c r="K47" s="18">
        <f t="shared" si="0"/>
        <v>287</v>
      </c>
      <c r="L47" s="19">
        <v>0</v>
      </c>
      <c r="M47" s="18">
        <f t="shared" si="1"/>
        <v>304</v>
      </c>
      <c r="N47" s="18">
        <v>0</v>
      </c>
      <c r="O47" s="18">
        <f t="shared" si="2"/>
        <v>9409</v>
      </c>
    </row>
    <row r="48" spans="1:16" s="20" customFormat="1" x14ac:dyDescent="0.25">
      <c r="A48" s="21">
        <f t="shared" si="3"/>
        <v>40</v>
      </c>
      <c r="B48" s="14" t="s">
        <v>150</v>
      </c>
      <c r="C48" s="15" t="s">
        <v>151</v>
      </c>
      <c r="D48" s="15" t="s">
        <v>25</v>
      </c>
      <c r="E48" s="14" t="s">
        <v>152</v>
      </c>
      <c r="F48" s="14" t="s">
        <v>149</v>
      </c>
      <c r="G48" s="15" t="s">
        <v>28</v>
      </c>
      <c r="H48" s="16">
        <v>39762</v>
      </c>
      <c r="I48" s="17">
        <v>44561</v>
      </c>
      <c r="J48" s="18">
        <v>10000</v>
      </c>
      <c r="K48" s="18">
        <f t="shared" si="0"/>
        <v>287</v>
      </c>
      <c r="L48" s="19">
        <v>0</v>
      </c>
      <c r="M48" s="18">
        <f t="shared" si="1"/>
        <v>304</v>
      </c>
      <c r="N48" s="18">
        <v>0</v>
      </c>
      <c r="O48" s="18">
        <f t="shared" si="2"/>
        <v>9409</v>
      </c>
    </row>
    <row r="49" spans="1:15" s="20" customFormat="1" x14ac:dyDescent="0.25">
      <c r="A49" s="21">
        <f t="shared" si="3"/>
        <v>41</v>
      </c>
      <c r="B49" s="14" t="s">
        <v>153</v>
      </c>
      <c r="C49" s="15" t="s">
        <v>154</v>
      </c>
      <c r="D49" s="15" t="s">
        <v>25</v>
      </c>
      <c r="E49" s="14" t="s">
        <v>26</v>
      </c>
      <c r="F49" s="14" t="s">
        <v>149</v>
      </c>
      <c r="G49" s="15" t="s">
        <v>28</v>
      </c>
      <c r="H49" s="16">
        <v>41609</v>
      </c>
      <c r="I49" s="17">
        <v>44561</v>
      </c>
      <c r="J49" s="18">
        <v>10000</v>
      </c>
      <c r="K49" s="18">
        <f t="shared" si="0"/>
        <v>287</v>
      </c>
      <c r="L49" s="19">
        <v>0</v>
      </c>
      <c r="M49" s="18">
        <f t="shared" si="1"/>
        <v>304</v>
      </c>
      <c r="N49" s="18">
        <v>0</v>
      </c>
      <c r="O49" s="18">
        <f t="shared" si="2"/>
        <v>9409</v>
      </c>
    </row>
    <row r="50" spans="1:15" s="20" customFormat="1" x14ac:dyDescent="0.25">
      <c r="A50" s="21">
        <f t="shared" si="3"/>
        <v>42</v>
      </c>
      <c r="B50" s="14" t="s">
        <v>155</v>
      </c>
      <c r="C50" s="15" t="s">
        <v>156</v>
      </c>
      <c r="D50" s="26" t="s">
        <v>34</v>
      </c>
      <c r="E50" s="14" t="s">
        <v>157</v>
      </c>
      <c r="F50" s="14" t="s">
        <v>158</v>
      </c>
      <c r="G50" s="15" t="s">
        <v>28</v>
      </c>
      <c r="H50" s="16">
        <v>40490</v>
      </c>
      <c r="I50" s="17">
        <v>44561</v>
      </c>
      <c r="J50" s="18">
        <v>25450</v>
      </c>
      <c r="K50" s="18">
        <f t="shared" si="0"/>
        <v>730.41499999999996</v>
      </c>
      <c r="L50" s="19">
        <v>0</v>
      </c>
      <c r="M50" s="18">
        <f t="shared" si="1"/>
        <v>773.68</v>
      </c>
      <c r="N50" s="25">
        <v>2380.2399999999998</v>
      </c>
      <c r="O50" s="18">
        <f t="shared" si="2"/>
        <v>21565.665000000001</v>
      </c>
    </row>
    <row r="51" spans="1:15" s="20" customFormat="1" x14ac:dyDescent="0.25">
      <c r="A51" s="21">
        <f t="shared" si="3"/>
        <v>43</v>
      </c>
      <c r="B51" s="14" t="s">
        <v>159</v>
      </c>
      <c r="C51" s="15" t="s">
        <v>160</v>
      </c>
      <c r="D51" s="15" t="s">
        <v>34</v>
      </c>
      <c r="E51" s="14" t="s">
        <v>35</v>
      </c>
      <c r="F51" s="14" t="s">
        <v>161</v>
      </c>
      <c r="G51" s="15" t="s">
        <v>28</v>
      </c>
      <c r="H51" s="24">
        <v>44409</v>
      </c>
      <c r="I51" s="23">
        <v>44774</v>
      </c>
      <c r="J51" s="18">
        <v>10000</v>
      </c>
      <c r="K51" s="18">
        <f t="shared" si="0"/>
        <v>287</v>
      </c>
      <c r="L51" s="19">
        <v>0</v>
      </c>
      <c r="M51" s="18">
        <f t="shared" si="1"/>
        <v>304</v>
      </c>
      <c r="N51" s="18">
        <v>0</v>
      </c>
      <c r="O51" s="18">
        <f t="shared" si="2"/>
        <v>9409</v>
      </c>
    </row>
    <row r="52" spans="1:15" s="20" customFormat="1" x14ac:dyDescent="0.25">
      <c r="A52" s="21">
        <f t="shared" si="3"/>
        <v>44</v>
      </c>
      <c r="B52" s="14" t="s">
        <v>162</v>
      </c>
      <c r="C52" s="15" t="s">
        <v>163</v>
      </c>
      <c r="D52" s="26" t="s">
        <v>25</v>
      </c>
      <c r="E52" s="14" t="s">
        <v>39</v>
      </c>
      <c r="F52" s="14" t="s">
        <v>161</v>
      </c>
      <c r="G52" s="15" t="s">
        <v>28</v>
      </c>
      <c r="H52" s="16">
        <v>41426</v>
      </c>
      <c r="I52" s="17">
        <v>44561</v>
      </c>
      <c r="J52" s="18">
        <v>11000</v>
      </c>
      <c r="K52" s="18">
        <f t="shared" si="0"/>
        <v>315.7</v>
      </c>
      <c r="L52" s="19">
        <v>0</v>
      </c>
      <c r="M52" s="18">
        <f t="shared" si="1"/>
        <v>334.4</v>
      </c>
      <c r="N52" s="18">
        <v>0</v>
      </c>
      <c r="O52" s="18">
        <f t="shared" si="2"/>
        <v>10349.9</v>
      </c>
    </row>
    <row r="53" spans="1:15" s="20" customFormat="1" x14ac:dyDescent="0.25">
      <c r="A53" s="21">
        <f t="shared" si="3"/>
        <v>45</v>
      </c>
      <c r="B53" s="14" t="s">
        <v>164</v>
      </c>
      <c r="C53" s="15" t="s">
        <v>165</v>
      </c>
      <c r="D53" s="26" t="s">
        <v>34</v>
      </c>
      <c r="E53" s="14" t="s">
        <v>44</v>
      </c>
      <c r="F53" s="14" t="s">
        <v>166</v>
      </c>
      <c r="G53" s="15" t="s">
        <v>28</v>
      </c>
      <c r="H53" s="16">
        <v>40231</v>
      </c>
      <c r="I53" s="17">
        <v>44563</v>
      </c>
      <c r="J53" s="18">
        <v>12000</v>
      </c>
      <c r="K53" s="18">
        <f t="shared" si="0"/>
        <v>344.4</v>
      </c>
      <c r="L53" s="19">
        <v>0</v>
      </c>
      <c r="M53" s="18">
        <f t="shared" si="1"/>
        <v>364.8</v>
      </c>
      <c r="N53" s="30">
        <v>2380.2399999999998</v>
      </c>
      <c r="O53" s="18">
        <f t="shared" si="2"/>
        <v>8910.5600000000013</v>
      </c>
    </row>
    <row r="54" spans="1:15" s="20" customFormat="1" x14ac:dyDescent="0.25">
      <c r="A54" s="21">
        <f t="shared" si="3"/>
        <v>46</v>
      </c>
      <c r="B54" s="14" t="s">
        <v>167</v>
      </c>
      <c r="C54" s="15" t="s">
        <v>168</v>
      </c>
      <c r="D54" s="26" t="s">
        <v>34</v>
      </c>
      <c r="E54" s="14" t="s">
        <v>143</v>
      </c>
      <c r="F54" s="14" t="s">
        <v>169</v>
      </c>
      <c r="G54" s="15" t="s">
        <v>28</v>
      </c>
      <c r="H54" s="24">
        <v>44409</v>
      </c>
      <c r="I54" s="23">
        <v>44774</v>
      </c>
      <c r="J54" s="18">
        <v>11000</v>
      </c>
      <c r="K54" s="18">
        <f t="shared" si="0"/>
        <v>315.7</v>
      </c>
      <c r="L54" s="19">
        <v>0</v>
      </c>
      <c r="M54" s="18">
        <f t="shared" si="1"/>
        <v>334.4</v>
      </c>
      <c r="N54" s="18">
        <v>0</v>
      </c>
      <c r="O54" s="18">
        <f t="shared" si="2"/>
        <v>10349.9</v>
      </c>
    </row>
    <row r="55" spans="1:15" s="20" customFormat="1" x14ac:dyDescent="0.25">
      <c r="A55" s="21">
        <f t="shared" si="3"/>
        <v>47</v>
      </c>
      <c r="B55" s="14" t="s">
        <v>170</v>
      </c>
      <c r="C55" s="15" t="s">
        <v>171</v>
      </c>
      <c r="D55" s="15" t="s">
        <v>25</v>
      </c>
      <c r="E55" s="14" t="s">
        <v>26</v>
      </c>
      <c r="F55" s="14" t="s">
        <v>172</v>
      </c>
      <c r="G55" s="15" t="s">
        <v>28</v>
      </c>
      <c r="H55" s="16">
        <v>39948</v>
      </c>
      <c r="I55" s="17">
        <v>44561</v>
      </c>
      <c r="J55" s="18">
        <v>10000</v>
      </c>
      <c r="K55" s="18">
        <f t="shared" si="0"/>
        <v>287</v>
      </c>
      <c r="L55" s="19">
        <v>0</v>
      </c>
      <c r="M55" s="18">
        <f t="shared" si="1"/>
        <v>304</v>
      </c>
      <c r="N55" s="18">
        <v>0</v>
      </c>
      <c r="O55" s="18">
        <f t="shared" si="2"/>
        <v>9409</v>
      </c>
    </row>
    <row r="56" spans="1:15" s="20" customFormat="1" x14ac:dyDescent="0.25">
      <c r="A56" s="21">
        <f t="shared" si="3"/>
        <v>48</v>
      </c>
      <c r="B56" s="14" t="s">
        <v>173</v>
      </c>
      <c r="C56" s="15" t="s">
        <v>174</v>
      </c>
      <c r="D56" s="26" t="s">
        <v>25</v>
      </c>
      <c r="E56" s="14" t="s">
        <v>39</v>
      </c>
      <c r="F56" s="14" t="s">
        <v>175</v>
      </c>
      <c r="G56" s="15" t="s">
        <v>28</v>
      </c>
      <c r="H56" s="16">
        <v>40817</v>
      </c>
      <c r="I56" s="17">
        <v>44585</v>
      </c>
      <c r="J56" s="18">
        <v>10000</v>
      </c>
      <c r="K56" s="18">
        <f t="shared" si="0"/>
        <v>287</v>
      </c>
      <c r="L56" s="19">
        <v>0</v>
      </c>
      <c r="M56" s="18">
        <f t="shared" si="1"/>
        <v>304</v>
      </c>
      <c r="N56" s="18">
        <v>0</v>
      </c>
      <c r="O56" s="18">
        <f t="shared" si="2"/>
        <v>9409</v>
      </c>
    </row>
    <row r="57" spans="1:15" s="20" customFormat="1" x14ac:dyDescent="0.25">
      <c r="A57" s="21">
        <f t="shared" si="3"/>
        <v>49</v>
      </c>
      <c r="B57" s="14" t="s">
        <v>176</v>
      </c>
      <c r="C57" s="15" t="s">
        <v>177</v>
      </c>
      <c r="D57" s="15" t="s">
        <v>25</v>
      </c>
      <c r="E57" s="14" t="s">
        <v>178</v>
      </c>
      <c r="F57" s="14" t="s">
        <v>179</v>
      </c>
      <c r="G57" s="15" t="s">
        <v>28</v>
      </c>
      <c r="H57" s="16">
        <v>43843</v>
      </c>
      <c r="I57" s="17">
        <v>44574</v>
      </c>
      <c r="J57" s="18">
        <v>50014.18</v>
      </c>
      <c r="K57" s="18">
        <f t="shared" si="0"/>
        <v>1435.406966</v>
      </c>
      <c r="L57" s="19">
        <v>0</v>
      </c>
      <c r="M57" s="18">
        <f t="shared" si="1"/>
        <v>1520.4310720000001</v>
      </c>
      <c r="N57" s="18">
        <v>0</v>
      </c>
      <c r="O57" s="18">
        <f t="shared" si="2"/>
        <v>47058.341961999999</v>
      </c>
    </row>
    <row r="58" spans="1:15" s="20" customFormat="1" x14ac:dyDescent="0.25">
      <c r="A58" s="21">
        <f t="shared" si="3"/>
        <v>50</v>
      </c>
      <c r="B58" s="14" t="s">
        <v>180</v>
      </c>
      <c r="C58" s="15" t="s">
        <v>181</v>
      </c>
      <c r="D58" s="26" t="s">
        <v>25</v>
      </c>
      <c r="E58" s="14" t="s">
        <v>39</v>
      </c>
      <c r="F58" s="14" t="s">
        <v>182</v>
      </c>
      <c r="G58" s="15" t="s">
        <v>28</v>
      </c>
      <c r="H58" s="16">
        <v>41306</v>
      </c>
      <c r="I58" s="17">
        <v>44561</v>
      </c>
      <c r="J58" s="18">
        <v>11000</v>
      </c>
      <c r="K58" s="18">
        <f t="shared" si="0"/>
        <v>315.7</v>
      </c>
      <c r="L58" s="19">
        <v>0</v>
      </c>
      <c r="M58" s="18">
        <f t="shared" si="1"/>
        <v>334.4</v>
      </c>
      <c r="N58" s="18">
        <v>0</v>
      </c>
      <c r="O58" s="18">
        <f t="shared" si="2"/>
        <v>10349.9</v>
      </c>
    </row>
    <row r="59" spans="1:15" s="20" customFormat="1" x14ac:dyDescent="0.25">
      <c r="A59" s="21">
        <f t="shared" si="3"/>
        <v>51</v>
      </c>
      <c r="B59" s="14" t="s">
        <v>183</v>
      </c>
      <c r="C59" s="15" t="s">
        <v>184</v>
      </c>
      <c r="D59" s="15" t="s">
        <v>25</v>
      </c>
      <c r="E59" s="14" t="s">
        <v>39</v>
      </c>
      <c r="F59" s="14" t="s">
        <v>182</v>
      </c>
      <c r="G59" s="15" t="s">
        <v>28</v>
      </c>
      <c r="H59" s="16">
        <v>40322</v>
      </c>
      <c r="I59" s="17">
        <v>44561</v>
      </c>
      <c r="J59" s="18">
        <v>11000</v>
      </c>
      <c r="K59" s="18">
        <f t="shared" si="0"/>
        <v>315.7</v>
      </c>
      <c r="L59" s="19">
        <v>0</v>
      </c>
      <c r="M59" s="18">
        <f t="shared" si="1"/>
        <v>334.4</v>
      </c>
      <c r="N59" s="18">
        <v>0</v>
      </c>
      <c r="O59" s="18">
        <f t="shared" si="2"/>
        <v>10349.9</v>
      </c>
    </row>
    <row r="60" spans="1:15" s="20" customFormat="1" x14ac:dyDescent="0.25">
      <c r="A60" s="21">
        <f t="shared" si="3"/>
        <v>52</v>
      </c>
      <c r="B60" s="14" t="s">
        <v>185</v>
      </c>
      <c r="C60" s="15" t="s">
        <v>186</v>
      </c>
      <c r="D60" s="15" t="s">
        <v>25</v>
      </c>
      <c r="E60" s="14" t="s">
        <v>39</v>
      </c>
      <c r="F60" s="14" t="s">
        <v>187</v>
      </c>
      <c r="G60" s="15" t="s">
        <v>28</v>
      </c>
      <c r="H60" s="16">
        <v>41414</v>
      </c>
      <c r="I60" s="17">
        <v>44561</v>
      </c>
      <c r="J60" s="18">
        <v>10000</v>
      </c>
      <c r="K60" s="18">
        <f t="shared" si="0"/>
        <v>287</v>
      </c>
      <c r="L60" s="19">
        <v>0</v>
      </c>
      <c r="M60" s="18">
        <f t="shared" si="1"/>
        <v>304</v>
      </c>
      <c r="N60" s="18">
        <v>0</v>
      </c>
      <c r="O60" s="18">
        <f t="shared" si="2"/>
        <v>9409</v>
      </c>
    </row>
    <row r="61" spans="1:15" s="20" customFormat="1" x14ac:dyDescent="0.25">
      <c r="A61" s="21">
        <f t="shared" si="3"/>
        <v>53</v>
      </c>
      <c r="B61" s="14" t="s">
        <v>188</v>
      </c>
      <c r="C61" s="15" t="s">
        <v>189</v>
      </c>
      <c r="D61" s="15" t="s">
        <v>34</v>
      </c>
      <c r="E61" s="14" t="s">
        <v>35</v>
      </c>
      <c r="F61" s="14" t="s">
        <v>190</v>
      </c>
      <c r="G61" s="15" t="s">
        <v>28</v>
      </c>
      <c r="H61" s="24">
        <v>44409</v>
      </c>
      <c r="I61" s="23">
        <v>44774</v>
      </c>
      <c r="J61" s="18">
        <v>11000</v>
      </c>
      <c r="K61" s="18">
        <f t="shared" si="0"/>
        <v>315.7</v>
      </c>
      <c r="L61" s="19">
        <v>0</v>
      </c>
      <c r="M61" s="18">
        <f t="shared" si="1"/>
        <v>334.4</v>
      </c>
      <c r="N61" s="18">
        <v>0</v>
      </c>
      <c r="O61" s="18">
        <f t="shared" si="2"/>
        <v>10349.9</v>
      </c>
    </row>
    <row r="62" spans="1:15" s="20" customFormat="1" x14ac:dyDescent="0.25">
      <c r="A62" s="21">
        <f t="shared" si="3"/>
        <v>54</v>
      </c>
      <c r="B62" s="31" t="s">
        <v>191</v>
      </c>
      <c r="C62" s="32" t="s">
        <v>192</v>
      </c>
      <c r="D62" s="15" t="s">
        <v>25</v>
      </c>
      <c r="E62" s="31" t="s">
        <v>26</v>
      </c>
      <c r="F62" s="31" t="s">
        <v>190</v>
      </c>
      <c r="G62" s="15" t="s">
        <v>28</v>
      </c>
      <c r="H62" s="33">
        <v>42900</v>
      </c>
      <c r="I62" s="34">
        <v>44561</v>
      </c>
      <c r="J62" s="35">
        <v>11000</v>
      </c>
      <c r="K62" s="18">
        <f t="shared" si="0"/>
        <v>315.7</v>
      </c>
      <c r="L62" s="19">
        <v>0</v>
      </c>
      <c r="M62" s="18">
        <f t="shared" si="1"/>
        <v>334.4</v>
      </c>
      <c r="N62" s="18">
        <v>0</v>
      </c>
      <c r="O62" s="18">
        <f t="shared" si="2"/>
        <v>10349.9</v>
      </c>
    </row>
    <row r="63" spans="1:15" s="20" customFormat="1" x14ac:dyDescent="0.25">
      <c r="A63" s="21">
        <f t="shared" si="3"/>
        <v>55</v>
      </c>
      <c r="B63" s="14" t="s">
        <v>193</v>
      </c>
      <c r="C63" s="15" t="s">
        <v>194</v>
      </c>
      <c r="D63" s="15" t="s">
        <v>25</v>
      </c>
      <c r="E63" s="14" t="s">
        <v>26</v>
      </c>
      <c r="F63" s="14" t="s">
        <v>195</v>
      </c>
      <c r="G63" s="15" t="s">
        <v>28</v>
      </c>
      <c r="H63" s="16">
        <v>41455</v>
      </c>
      <c r="I63" s="17">
        <v>44621</v>
      </c>
      <c r="J63" s="18">
        <v>10000</v>
      </c>
      <c r="K63" s="18">
        <f t="shared" si="0"/>
        <v>287</v>
      </c>
      <c r="L63" s="19">
        <v>0</v>
      </c>
      <c r="M63" s="18">
        <f t="shared" si="1"/>
        <v>304</v>
      </c>
      <c r="N63" s="18">
        <v>0</v>
      </c>
      <c r="O63" s="18">
        <f t="shared" si="2"/>
        <v>9409</v>
      </c>
    </row>
    <row r="64" spans="1:15" s="20" customFormat="1" x14ac:dyDescent="0.25">
      <c r="A64" s="21">
        <f t="shared" si="3"/>
        <v>56</v>
      </c>
      <c r="B64" s="14" t="s">
        <v>196</v>
      </c>
      <c r="C64" s="15" t="s">
        <v>197</v>
      </c>
      <c r="D64" s="26" t="s">
        <v>25</v>
      </c>
      <c r="E64" s="14" t="s">
        <v>39</v>
      </c>
      <c r="F64" s="14" t="s">
        <v>198</v>
      </c>
      <c r="G64" s="15" t="s">
        <v>28</v>
      </c>
      <c r="H64" s="24">
        <v>44409</v>
      </c>
      <c r="I64" s="23">
        <v>44774</v>
      </c>
      <c r="J64" s="18">
        <v>10000</v>
      </c>
      <c r="K64" s="18">
        <f t="shared" si="0"/>
        <v>287</v>
      </c>
      <c r="L64" s="19">
        <v>0</v>
      </c>
      <c r="M64" s="18">
        <f t="shared" si="1"/>
        <v>304</v>
      </c>
      <c r="N64" s="18">
        <v>0</v>
      </c>
      <c r="O64" s="18">
        <f t="shared" si="2"/>
        <v>9409</v>
      </c>
    </row>
    <row r="65" spans="1:16" x14ac:dyDescent="0.25">
      <c r="A65" s="21">
        <f t="shared" si="3"/>
        <v>57</v>
      </c>
      <c r="B65" s="14" t="s">
        <v>199</v>
      </c>
      <c r="C65" s="15" t="s">
        <v>200</v>
      </c>
      <c r="D65" s="26" t="s">
        <v>34</v>
      </c>
      <c r="E65" s="14" t="s">
        <v>201</v>
      </c>
      <c r="F65" s="14" t="s">
        <v>202</v>
      </c>
      <c r="G65" s="15" t="s">
        <v>28</v>
      </c>
      <c r="H65" s="16">
        <v>39674</v>
      </c>
      <c r="I65" s="17">
        <v>44561</v>
      </c>
      <c r="J65" s="18">
        <v>25000</v>
      </c>
      <c r="K65" s="18">
        <f t="shared" si="0"/>
        <v>717.5</v>
      </c>
      <c r="L65" s="19">
        <v>0</v>
      </c>
      <c r="M65" s="18">
        <f t="shared" si="1"/>
        <v>760</v>
      </c>
      <c r="N65" s="28">
        <v>1190.1199999999999</v>
      </c>
      <c r="O65" s="18">
        <f t="shared" si="2"/>
        <v>22332.38</v>
      </c>
      <c r="P65" s="20"/>
    </row>
    <row r="66" spans="1:16" x14ac:dyDescent="0.25">
      <c r="A66" s="21">
        <f t="shared" si="3"/>
        <v>58</v>
      </c>
      <c r="B66" s="14" t="s">
        <v>203</v>
      </c>
      <c r="C66" s="15" t="s">
        <v>204</v>
      </c>
      <c r="D66" s="26" t="s">
        <v>34</v>
      </c>
      <c r="E66" s="14" t="s">
        <v>35</v>
      </c>
      <c r="F66" s="14" t="s">
        <v>202</v>
      </c>
      <c r="G66" s="15" t="s">
        <v>28</v>
      </c>
      <c r="H66" s="24">
        <v>44409</v>
      </c>
      <c r="I66" s="23">
        <v>44774</v>
      </c>
      <c r="J66" s="18">
        <v>10000</v>
      </c>
      <c r="K66" s="18">
        <f t="shared" si="0"/>
        <v>287</v>
      </c>
      <c r="L66" s="19">
        <v>0</v>
      </c>
      <c r="M66" s="18">
        <f t="shared" si="1"/>
        <v>304</v>
      </c>
      <c r="N66" s="18">
        <v>0</v>
      </c>
      <c r="O66" s="18">
        <f t="shared" si="2"/>
        <v>9409</v>
      </c>
      <c r="P66" s="20"/>
    </row>
    <row r="67" spans="1:16" x14ac:dyDescent="0.25">
      <c r="A67" s="21">
        <f t="shared" si="3"/>
        <v>59</v>
      </c>
      <c r="B67" s="14" t="s">
        <v>205</v>
      </c>
      <c r="C67" s="15" t="s">
        <v>206</v>
      </c>
      <c r="D67" s="15" t="s">
        <v>34</v>
      </c>
      <c r="E67" s="14" t="s">
        <v>35</v>
      </c>
      <c r="F67" s="14" t="s">
        <v>207</v>
      </c>
      <c r="G67" s="15" t="s">
        <v>28</v>
      </c>
      <c r="H67" s="24">
        <v>44409</v>
      </c>
      <c r="I67" s="23">
        <v>44774</v>
      </c>
      <c r="J67" s="18">
        <v>10000</v>
      </c>
      <c r="K67" s="18">
        <f t="shared" si="0"/>
        <v>287</v>
      </c>
      <c r="L67" s="19">
        <v>0</v>
      </c>
      <c r="M67" s="18">
        <f t="shared" si="1"/>
        <v>304</v>
      </c>
      <c r="N67" s="18">
        <v>0</v>
      </c>
      <c r="O67" s="18">
        <f t="shared" si="2"/>
        <v>9409</v>
      </c>
      <c r="P67" s="20"/>
    </row>
    <row r="68" spans="1:16" x14ac:dyDescent="0.25">
      <c r="A68" s="21">
        <f t="shared" si="3"/>
        <v>60</v>
      </c>
      <c r="B68" s="14" t="s">
        <v>208</v>
      </c>
      <c r="C68" s="15" t="s">
        <v>209</v>
      </c>
      <c r="D68" s="26" t="s">
        <v>34</v>
      </c>
      <c r="E68" s="14" t="s">
        <v>35</v>
      </c>
      <c r="F68" s="14" t="s">
        <v>210</v>
      </c>
      <c r="G68" s="15" t="s">
        <v>28</v>
      </c>
      <c r="H68" s="24">
        <v>44409</v>
      </c>
      <c r="I68" s="23">
        <v>44774</v>
      </c>
      <c r="J68" s="18">
        <v>10000</v>
      </c>
      <c r="K68" s="18">
        <f t="shared" si="0"/>
        <v>287</v>
      </c>
      <c r="L68" s="19">
        <v>0</v>
      </c>
      <c r="M68" s="18">
        <f t="shared" si="1"/>
        <v>304</v>
      </c>
      <c r="N68" s="18">
        <v>0</v>
      </c>
      <c r="O68" s="18">
        <f t="shared" si="2"/>
        <v>9409</v>
      </c>
      <c r="P68" s="20"/>
    </row>
    <row r="69" spans="1:16" x14ac:dyDescent="0.25">
      <c r="A69" s="21">
        <f t="shared" si="3"/>
        <v>61</v>
      </c>
      <c r="B69" s="14" t="s">
        <v>211</v>
      </c>
      <c r="C69" s="15" t="s">
        <v>212</v>
      </c>
      <c r="D69" s="15" t="s">
        <v>34</v>
      </c>
      <c r="E69" s="14" t="s">
        <v>35</v>
      </c>
      <c r="F69" s="14" t="s">
        <v>210</v>
      </c>
      <c r="G69" s="15" t="s">
        <v>28</v>
      </c>
      <c r="H69" s="24">
        <v>44409</v>
      </c>
      <c r="I69" s="23">
        <v>44774</v>
      </c>
      <c r="J69" s="18">
        <v>10000</v>
      </c>
      <c r="K69" s="18">
        <f t="shared" si="0"/>
        <v>287</v>
      </c>
      <c r="L69" s="19">
        <v>0</v>
      </c>
      <c r="M69" s="18">
        <f t="shared" si="1"/>
        <v>304</v>
      </c>
      <c r="N69" s="18">
        <v>0</v>
      </c>
      <c r="O69" s="18">
        <f t="shared" si="2"/>
        <v>9409</v>
      </c>
      <c r="P69" s="20"/>
    </row>
    <row r="70" spans="1:16" x14ac:dyDescent="0.25">
      <c r="A70" s="21">
        <f t="shared" si="3"/>
        <v>62</v>
      </c>
      <c r="B70" s="14" t="s">
        <v>213</v>
      </c>
      <c r="C70" s="15" t="s">
        <v>214</v>
      </c>
      <c r="D70" s="26" t="s">
        <v>25</v>
      </c>
      <c r="E70" s="14" t="s">
        <v>39</v>
      </c>
      <c r="F70" s="14" t="s">
        <v>210</v>
      </c>
      <c r="G70" s="15" t="s">
        <v>28</v>
      </c>
      <c r="H70" s="16">
        <v>40577</v>
      </c>
      <c r="I70" s="17">
        <v>44561</v>
      </c>
      <c r="J70" s="18">
        <v>10000</v>
      </c>
      <c r="K70" s="18">
        <f t="shared" si="0"/>
        <v>287</v>
      </c>
      <c r="L70" s="19">
        <v>0</v>
      </c>
      <c r="M70" s="18">
        <f t="shared" si="1"/>
        <v>304</v>
      </c>
      <c r="N70" s="18">
        <v>0</v>
      </c>
      <c r="O70" s="18">
        <f t="shared" si="2"/>
        <v>9409</v>
      </c>
      <c r="P70" s="20"/>
    </row>
    <row r="71" spans="1:16" x14ac:dyDescent="0.25">
      <c r="A71" s="21">
        <f t="shared" si="3"/>
        <v>63</v>
      </c>
      <c r="B71" s="14" t="s">
        <v>215</v>
      </c>
      <c r="C71" s="15" t="s">
        <v>216</v>
      </c>
      <c r="D71" s="15" t="s">
        <v>25</v>
      </c>
      <c r="E71" s="14" t="s">
        <v>39</v>
      </c>
      <c r="F71" s="14" t="s">
        <v>210</v>
      </c>
      <c r="G71" s="15" t="s">
        <v>28</v>
      </c>
      <c r="H71" s="16">
        <v>40577</v>
      </c>
      <c r="I71" s="17">
        <v>44561</v>
      </c>
      <c r="J71" s="18">
        <v>10000</v>
      </c>
      <c r="K71" s="18">
        <f t="shared" si="0"/>
        <v>287</v>
      </c>
      <c r="L71" s="19">
        <v>0</v>
      </c>
      <c r="M71" s="18">
        <f t="shared" si="1"/>
        <v>304</v>
      </c>
      <c r="N71" s="18">
        <v>0</v>
      </c>
      <c r="O71" s="18">
        <f t="shared" si="2"/>
        <v>9409</v>
      </c>
      <c r="P71" s="20"/>
    </row>
    <row r="72" spans="1:16" x14ac:dyDescent="0.25">
      <c r="A72" s="21">
        <f t="shared" si="3"/>
        <v>64</v>
      </c>
      <c r="B72" s="14" t="s">
        <v>217</v>
      </c>
      <c r="C72" s="15" t="s">
        <v>218</v>
      </c>
      <c r="D72" s="26" t="s">
        <v>34</v>
      </c>
      <c r="E72" s="14" t="s">
        <v>201</v>
      </c>
      <c r="F72" s="14" t="s">
        <v>219</v>
      </c>
      <c r="G72" s="15" t="s">
        <v>28</v>
      </c>
      <c r="H72" s="16">
        <v>40925</v>
      </c>
      <c r="I72" s="17">
        <v>44561</v>
      </c>
      <c r="J72" s="18">
        <v>36357.769999999997</v>
      </c>
      <c r="K72" s="18">
        <f t="shared" si="0"/>
        <v>1043.467999</v>
      </c>
      <c r="L72" s="36" t="s">
        <v>220</v>
      </c>
      <c r="M72" s="18">
        <f t="shared" si="1"/>
        <v>1105.276208</v>
      </c>
      <c r="N72" s="18">
        <v>0</v>
      </c>
      <c r="O72" s="18" t="s">
        <v>221</v>
      </c>
      <c r="P72" s="20"/>
    </row>
    <row r="73" spans="1:16" x14ac:dyDescent="0.25">
      <c r="A73" s="21">
        <f t="shared" si="3"/>
        <v>65</v>
      </c>
      <c r="B73" s="14" t="s">
        <v>222</v>
      </c>
      <c r="C73" s="15" t="s">
        <v>223</v>
      </c>
      <c r="D73" s="15" t="s">
        <v>25</v>
      </c>
      <c r="E73" s="14" t="s">
        <v>26</v>
      </c>
      <c r="F73" s="14" t="s">
        <v>224</v>
      </c>
      <c r="G73" s="15" t="s">
        <v>28</v>
      </c>
      <c r="H73" s="16">
        <v>40646</v>
      </c>
      <c r="I73" s="17">
        <v>44561</v>
      </c>
      <c r="J73" s="18">
        <v>10000</v>
      </c>
      <c r="K73" s="18">
        <f t="shared" ref="K73:K103" si="4">J73*2.87/100</f>
        <v>287</v>
      </c>
      <c r="L73" s="19">
        <v>0</v>
      </c>
      <c r="M73" s="18">
        <f t="shared" ref="M73:M103" si="5">J73*3.04/100</f>
        <v>304</v>
      </c>
      <c r="N73" s="18">
        <v>0</v>
      </c>
      <c r="O73" s="18">
        <f t="shared" ref="O73:O103" si="6">J73-K73-L73-M73-N73</f>
        <v>9409</v>
      </c>
      <c r="P73" s="20"/>
    </row>
    <row r="74" spans="1:16" x14ac:dyDescent="0.25">
      <c r="A74" s="21">
        <f t="shared" ref="A74:A103" si="7">A73+1</f>
        <v>66</v>
      </c>
      <c r="B74" s="14" t="s">
        <v>225</v>
      </c>
      <c r="C74" s="15" t="s">
        <v>226</v>
      </c>
      <c r="D74" s="26" t="s">
        <v>25</v>
      </c>
      <c r="E74" s="14" t="s">
        <v>39</v>
      </c>
      <c r="F74" s="14" t="s">
        <v>227</v>
      </c>
      <c r="G74" s="15" t="s">
        <v>28</v>
      </c>
      <c r="H74" s="16">
        <v>40648</v>
      </c>
      <c r="I74" s="17">
        <v>44561</v>
      </c>
      <c r="J74" s="18">
        <v>10000</v>
      </c>
      <c r="K74" s="18">
        <f t="shared" si="4"/>
        <v>287</v>
      </c>
      <c r="L74" s="19">
        <v>0</v>
      </c>
      <c r="M74" s="18">
        <f t="shared" si="5"/>
        <v>304</v>
      </c>
      <c r="N74" s="18">
        <v>0</v>
      </c>
      <c r="O74" s="18">
        <f t="shared" si="6"/>
        <v>9409</v>
      </c>
      <c r="P74" s="20"/>
    </row>
    <row r="75" spans="1:16" x14ac:dyDescent="0.25">
      <c r="A75" s="21">
        <f t="shared" si="7"/>
        <v>67</v>
      </c>
      <c r="B75" s="14" t="s">
        <v>228</v>
      </c>
      <c r="C75" s="15" t="s">
        <v>229</v>
      </c>
      <c r="D75" s="26" t="s">
        <v>34</v>
      </c>
      <c r="E75" s="14" t="s">
        <v>230</v>
      </c>
      <c r="F75" s="14" t="s">
        <v>231</v>
      </c>
      <c r="G75" s="15" t="s">
        <v>28</v>
      </c>
      <c r="H75" s="16">
        <v>40246</v>
      </c>
      <c r="I75" s="17">
        <v>44561</v>
      </c>
      <c r="J75" s="18">
        <v>10000</v>
      </c>
      <c r="K75" s="18">
        <f t="shared" si="4"/>
        <v>287</v>
      </c>
      <c r="L75" s="19">
        <v>0</v>
      </c>
      <c r="M75" s="18">
        <f t="shared" si="5"/>
        <v>304</v>
      </c>
      <c r="N75" s="18">
        <v>0</v>
      </c>
      <c r="O75" s="18">
        <f t="shared" si="6"/>
        <v>9409</v>
      </c>
      <c r="P75" s="20"/>
    </row>
    <row r="76" spans="1:16" x14ac:dyDescent="0.25">
      <c r="A76" s="21">
        <f t="shared" si="7"/>
        <v>68</v>
      </c>
      <c r="B76" s="14" t="s">
        <v>232</v>
      </c>
      <c r="C76" s="15" t="s">
        <v>233</v>
      </c>
      <c r="D76" s="15" t="s">
        <v>25</v>
      </c>
      <c r="E76" s="14" t="s">
        <v>39</v>
      </c>
      <c r="F76" s="14" t="s">
        <v>231</v>
      </c>
      <c r="G76" s="15" t="s">
        <v>28</v>
      </c>
      <c r="H76" s="16">
        <v>40349</v>
      </c>
      <c r="I76" s="17">
        <v>44561</v>
      </c>
      <c r="J76" s="18">
        <v>10000</v>
      </c>
      <c r="K76" s="18">
        <f t="shared" si="4"/>
        <v>287</v>
      </c>
      <c r="L76" s="19">
        <v>0</v>
      </c>
      <c r="M76" s="18">
        <f t="shared" si="5"/>
        <v>304</v>
      </c>
      <c r="N76" s="18">
        <v>0</v>
      </c>
      <c r="O76" s="18">
        <f t="shared" si="6"/>
        <v>9409</v>
      </c>
      <c r="P76" s="20"/>
    </row>
    <row r="77" spans="1:16" x14ac:dyDescent="0.25">
      <c r="A77" s="21">
        <f t="shared" si="7"/>
        <v>69</v>
      </c>
      <c r="B77" s="14" t="s">
        <v>234</v>
      </c>
      <c r="C77" s="15" t="s">
        <v>235</v>
      </c>
      <c r="D77" s="26" t="s">
        <v>34</v>
      </c>
      <c r="E77" s="14" t="s">
        <v>236</v>
      </c>
      <c r="F77" s="14" t="s">
        <v>237</v>
      </c>
      <c r="G77" s="15" t="s">
        <v>28</v>
      </c>
      <c r="H77" s="24">
        <v>44409</v>
      </c>
      <c r="I77" s="23">
        <v>44774</v>
      </c>
      <c r="J77" s="18">
        <v>10000</v>
      </c>
      <c r="K77" s="18">
        <f t="shared" si="4"/>
        <v>287</v>
      </c>
      <c r="L77" s="19">
        <v>0</v>
      </c>
      <c r="M77" s="18">
        <f t="shared" si="5"/>
        <v>304</v>
      </c>
      <c r="N77" s="18">
        <v>0</v>
      </c>
      <c r="O77" s="18">
        <f t="shared" si="6"/>
        <v>9409</v>
      </c>
      <c r="P77" s="20"/>
    </row>
    <row r="78" spans="1:16" x14ac:dyDescent="0.25">
      <c r="A78" s="21">
        <f t="shared" si="7"/>
        <v>70</v>
      </c>
      <c r="B78" s="14" t="s">
        <v>238</v>
      </c>
      <c r="C78" s="15" t="s">
        <v>239</v>
      </c>
      <c r="D78" s="26" t="s">
        <v>34</v>
      </c>
      <c r="E78" s="14" t="s">
        <v>201</v>
      </c>
      <c r="F78" s="14" t="s">
        <v>240</v>
      </c>
      <c r="G78" s="15" t="s">
        <v>28</v>
      </c>
      <c r="H78" s="16">
        <v>41334</v>
      </c>
      <c r="I78" s="17">
        <v>44561</v>
      </c>
      <c r="J78" s="18">
        <v>25000</v>
      </c>
      <c r="K78" s="18">
        <f t="shared" si="4"/>
        <v>717.5</v>
      </c>
      <c r="L78" s="19">
        <v>0</v>
      </c>
      <c r="M78" s="18">
        <f t="shared" si="5"/>
        <v>760</v>
      </c>
      <c r="N78" s="18">
        <v>0</v>
      </c>
      <c r="O78" s="18">
        <f t="shared" si="6"/>
        <v>23522.5</v>
      </c>
      <c r="P78" s="20"/>
    </row>
    <row r="79" spans="1:16" x14ac:dyDescent="0.25">
      <c r="A79" s="21">
        <f t="shared" si="7"/>
        <v>71</v>
      </c>
      <c r="B79" s="14" t="s">
        <v>241</v>
      </c>
      <c r="C79" s="15" t="s">
        <v>242</v>
      </c>
      <c r="D79" s="26" t="s">
        <v>34</v>
      </c>
      <c r="E79" s="14" t="s">
        <v>243</v>
      </c>
      <c r="F79" s="14" t="s">
        <v>244</v>
      </c>
      <c r="G79" s="15" t="s">
        <v>28</v>
      </c>
      <c r="H79" s="24">
        <v>44409</v>
      </c>
      <c r="I79" s="23">
        <v>44774</v>
      </c>
      <c r="J79" s="18">
        <v>10000</v>
      </c>
      <c r="K79" s="18">
        <f t="shared" si="4"/>
        <v>287</v>
      </c>
      <c r="L79" s="19">
        <v>0</v>
      </c>
      <c r="M79" s="18">
        <f t="shared" si="5"/>
        <v>304</v>
      </c>
      <c r="N79" s="18">
        <v>0</v>
      </c>
      <c r="O79" s="18">
        <f t="shared" si="6"/>
        <v>9409</v>
      </c>
      <c r="P79" s="20"/>
    </row>
    <row r="80" spans="1:16" x14ac:dyDescent="0.25">
      <c r="A80" s="21">
        <f t="shared" si="7"/>
        <v>72</v>
      </c>
      <c r="B80" s="14" t="s">
        <v>245</v>
      </c>
      <c r="C80" s="15" t="s">
        <v>246</v>
      </c>
      <c r="D80" s="15" t="s">
        <v>34</v>
      </c>
      <c r="E80" s="14" t="s">
        <v>35</v>
      </c>
      <c r="F80" s="14" t="s">
        <v>244</v>
      </c>
      <c r="G80" s="15" t="s">
        <v>28</v>
      </c>
      <c r="H80" s="24">
        <v>44409</v>
      </c>
      <c r="I80" s="23">
        <v>44774</v>
      </c>
      <c r="J80" s="18">
        <v>10000</v>
      </c>
      <c r="K80" s="18">
        <f t="shared" si="4"/>
        <v>287</v>
      </c>
      <c r="L80" s="19">
        <v>0</v>
      </c>
      <c r="M80" s="18">
        <f t="shared" si="5"/>
        <v>304</v>
      </c>
      <c r="N80" s="18">
        <v>0</v>
      </c>
      <c r="O80" s="18">
        <f t="shared" si="6"/>
        <v>9409</v>
      </c>
      <c r="P80" s="20"/>
    </row>
    <row r="81" spans="1:16" ht="36" customHeight="1" x14ac:dyDescent="0.25">
      <c r="A81" s="21">
        <f t="shared" si="7"/>
        <v>73</v>
      </c>
      <c r="B81" s="14" t="s">
        <v>247</v>
      </c>
      <c r="C81" s="15" t="s">
        <v>248</v>
      </c>
      <c r="D81" s="26" t="s">
        <v>25</v>
      </c>
      <c r="E81" s="14" t="s">
        <v>39</v>
      </c>
      <c r="F81" s="14" t="s">
        <v>249</v>
      </c>
      <c r="G81" s="15" t="s">
        <v>28</v>
      </c>
      <c r="H81" s="24">
        <v>44409</v>
      </c>
      <c r="I81" s="23">
        <v>44774</v>
      </c>
      <c r="J81" s="18">
        <v>10000</v>
      </c>
      <c r="K81" s="18">
        <f t="shared" si="4"/>
        <v>287</v>
      </c>
      <c r="L81" s="19">
        <v>0</v>
      </c>
      <c r="M81" s="18">
        <f t="shared" si="5"/>
        <v>304</v>
      </c>
      <c r="N81" s="18">
        <v>0</v>
      </c>
      <c r="O81" s="18">
        <f t="shared" si="6"/>
        <v>9409</v>
      </c>
      <c r="P81" s="20"/>
    </row>
    <row r="82" spans="1:16" ht="24.75" customHeight="1" x14ac:dyDescent="0.25">
      <c r="A82" s="21">
        <f t="shared" si="7"/>
        <v>74</v>
      </c>
      <c r="B82" s="14" t="s">
        <v>250</v>
      </c>
      <c r="C82" s="15" t="s">
        <v>251</v>
      </c>
      <c r="D82" s="15" t="s">
        <v>25</v>
      </c>
      <c r="E82" s="14" t="s">
        <v>252</v>
      </c>
      <c r="F82" s="14" t="s">
        <v>253</v>
      </c>
      <c r="G82" s="15" t="s">
        <v>28</v>
      </c>
      <c r="H82" s="22">
        <v>44561</v>
      </c>
      <c r="I82" s="17">
        <v>44926</v>
      </c>
      <c r="J82" s="18">
        <v>26250</v>
      </c>
      <c r="K82" s="18">
        <f t="shared" si="4"/>
        <v>753.375</v>
      </c>
      <c r="L82" s="19">
        <v>0</v>
      </c>
      <c r="M82" s="18">
        <f t="shared" si="5"/>
        <v>798</v>
      </c>
      <c r="N82" s="18">
        <v>0</v>
      </c>
      <c r="O82" s="18">
        <f t="shared" si="6"/>
        <v>24698.625</v>
      </c>
      <c r="P82" s="20"/>
    </row>
    <row r="83" spans="1:16" ht="25.5" x14ac:dyDescent="0.25">
      <c r="A83" s="21">
        <f t="shared" si="7"/>
        <v>75</v>
      </c>
      <c r="B83" s="14" t="s">
        <v>254</v>
      </c>
      <c r="C83" s="15" t="s">
        <v>255</v>
      </c>
      <c r="D83" s="26" t="s">
        <v>34</v>
      </c>
      <c r="E83" s="14" t="s">
        <v>256</v>
      </c>
      <c r="F83" s="14" t="s">
        <v>253</v>
      </c>
      <c r="G83" s="15" t="s">
        <v>28</v>
      </c>
      <c r="H83" s="16">
        <v>43586</v>
      </c>
      <c r="I83" s="17">
        <v>44682</v>
      </c>
      <c r="J83" s="18">
        <v>40000</v>
      </c>
      <c r="K83" s="18">
        <f t="shared" si="4"/>
        <v>1148</v>
      </c>
      <c r="L83" s="36" t="s">
        <v>257</v>
      </c>
      <c r="M83" s="18">
        <f t="shared" si="5"/>
        <v>1216</v>
      </c>
      <c r="N83" s="18">
        <v>0</v>
      </c>
      <c r="O83" s="18" t="s">
        <v>258</v>
      </c>
      <c r="P83" s="20"/>
    </row>
    <row r="84" spans="1:16" x14ac:dyDescent="0.25">
      <c r="A84" s="21">
        <f t="shared" si="7"/>
        <v>76</v>
      </c>
      <c r="B84" s="14" t="s">
        <v>259</v>
      </c>
      <c r="C84" s="15" t="s">
        <v>260</v>
      </c>
      <c r="D84" s="15" t="s">
        <v>34</v>
      </c>
      <c r="E84" s="14" t="s">
        <v>261</v>
      </c>
      <c r="F84" s="14" t="s">
        <v>253</v>
      </c>
      <c r="G84" s="15" t="s">
        <v>28</v>
      </c>
      <c r="H84" s="16">
        <v>42760</v>
      </c>
      <c r="I84" s="17">
        <v>44561</v>
      </c>
      <c r="J84" s="18">
        <v>31500</v>
      </c>
      <c r="K84" s="18">
        <f t="shared" si="4"/>
        <v>904.05</v>
      </c>
      <c r="L84" s="19">
        <v>0</v>
      </c>
      <c r="M84" s="18">
        <f t="shared" si="5"/>
        <v>957.6</v>
      </c>
      <c r="N84" s="18">
        <v>0</v>
      </c>
      <c r="O84" s="18">
        <f t="shared" si="6"/>
        <v>29638.350000000002</v>
      </c>
      <c r="P84" s="20"/>
    </row>
    <row r="85" spans="1:16" x14ac:dyDescent="0.25">
      <c r="A85" s="21">
        <f t="shared" si="7"/>
        <v>77</v>
      </c>
      <c r="B85" s="14" t="s">
        <v>262</v>
      </c>
      <c r="C85" s="15" t="s">
        <v>263</v>
      </c>
      <c r="D85" s="26" t="s">
        <v>25</v>
      </c>
      <c r="E85" s="14" t="s">
        <v>264</v>
      </c>
      <c r="F85" s="14" t="s">
        <v>253</v>
      </c>
      <c r="G85" s="15" t="s">
        <v>28</v>
      </c>
      <c r="H85" s="16">
        <v>40017</v>
      </c>
      <c r="I85" s="17">
        <v>44561</v>
      </c>
      <c r="J85" s="18">
        <v>22000</v>
      </c>
      <c r="K85" s="18">
        <f t="shared" si="4"/>
        <v>631.4</v>
      </c>
      <c r="L85" s="19">
        <v>0</v>
      </c>
      <c r="M85" s="18">
        <f t="shared" si="5"/>
        <v>668.8</v>
      </c>
      <c r="N85" s="18">
        <v>0</v>
      </c>
      <c r="O85" s="18">
        <f t="shared" si="6"/>
        <v>20699.8</v>
      </c>
      <c r="P85" s="20"/>
    </row>
    <row r="86" spans="1:16" x14ac:dyDescent="0.25">
      <c r="A86" s="21">
        <f t="shared" si="7"/>
        <v>78</v>
      </c>
      <c r="B86" s="14" t="s">
        <v>265</v>
      </c>
      <c r="C86" s="15" t="s">
        <v>266</v>
      </c>
      <c r="D86" s="15" t="s">
        <v>34</v>
      </c>
      <c r="E86" s="14" t="s">
        <v>35</v>
      </c>
      <c r="F86" s="14" t="s">
        <v>253</v>
      </c>
      <c r="G86" s="15" t="s">
        <v>28</v>
      </c>
      <c r="H86" s="24">
        <v>44409</v>
      </c>
      <c r="I86" s="23">
        <v>44774</v>
      </c>
      <c r="J86" s="18">
        <v>10000</v>
      </c>
      <c r="K86" s="18">
        <f t="shared" si="4"/>
        <v>287</v>
      </c>
      <c r="L86" s="19">
        <v>0</v>
      </c>
      <c r="M86" s="18">
        <f t="shared" si="5"/>
        <v>304</v>
      </c>
      <c r="N86" s="18">
        <v>0</v>
      </c>
      <c r="O86" s="18">
        <f t="shared" si="6"/>
        <v>9409</v>
      </c>
      <c r="P86" s="20"/>
    </row>
    <row r="87" spans="1:16" x14ac:dyDescent="0.25">
      <c r="A87" s="21">
        <f t="shared" si="7"/>
        <v>79</v>
      </c>
      <c r="B87" s="14" t="s">
        <v>267</v>
      </c>
      <c r="C87" s="15" t="s">
        <v>268</v>
      </c>
      <c r="D87" s="26" t="s">
        <v>34</v>
      </c>
      <c r="E87" s="14" t="s">
        <v>143</v>
      </c>
      <c r="F87" s="14" t="s">
        <v>269</v>
      </c>
      <c r="G87" s="15" t="s">
        <v>28</v>
      </c>
      <c r="H87" s="24">
        <v>44409</v>
      </c>
      <c r="I87" s="23">
        <v>44774</v>
      </c>
      <c r="J87" s="18">
        <v>10000</v>
      </c>
      <c r="K87" s="18">
        <f t="shared" si="4"/>
        <v>287</v>
      </c>
      <c r="L87" s="19">
        <v>0</v>
      </c>
      <c r="M87" s="18">
        <f t="shared" si="5"/>
        <v>304</v>
      </c>
      <c r="N87" s="18">
        <v>0</v>
      </c>
      <c r="O87" s="18">
        <f t="shared" si="6"/>
        <v>9409</v>
      </c>
      <c r="P87" s="20"/>
    </row>
    <row r="88" spans="1:16" x14ac:dyDescent="0.25">
      <c r="A88" s="21">
        <f t="shared" si="7"/>
        <v>80</v>
      </c>
      <c r="B88" s="14" t="s">
        <v>270</v>
      </c>
      <c r="C88" s="15" t="s">
        <v>271</v>
      </c>
      <c r="D88" s="26" t="s">
        <v>34</v>
      </c>
      <c r="E88" s="14" t="s">
        <v>35</v>
      </c>
      <c r="F88" s="14" t="s">
        <v>272</v>
      </c>
      <c r="G88" s="15" t="s">
        <v>28</v>
      </c>
      <c r="H88" s="24">
        <v>44409</v>
      </c>
      <c r="I88" s="23">
        <v>44774</v>
      </c>
      <c r="J88" s="18">
        <v>10000</v>
      </c>
      <c r="K88" s="18">
        <f t="shared" si="4"/>
        <v>287</v>
      </c>
      <c r="L88" s="19">
        <v>0</v>
      </c>
      <c r="M88" s="18">
        <f t="shared" si="5"/>
        <v>304</v>
      </c>
      <c r="N88" s="18">
        <v>0</v>
      </c>
      <c r="O88" s="18">
        <f t="shared" si="6"/>
        <v>9409</v>
      </c>
      <c r="P88" s="20"/>
    </row>
    <row r="89" spans="1:16" x14ac:dyDescent="0.25">
      <c r="A89" s="21">
        <f t="shared" si="7"/>
        <v>81</v>
      </c>
      <c r="B89" s="14" t="s">
        <v>273</v>
      </c>
      <c r="C89" s="15" t="s">
        <v>274</v>
      </c>
      <c r="D89" s="26" t="s">
        <v>25</v>
      </c>
      <c r="E89" s="14" t="s">
        <v>39</v>
      </c>
      <c r="F89" s="14" t="s">
        <v>272</v>
      </c>
      <c r="G89" s="15" t="s">
        <v>28</v>
      </c>
      <c r="H89" s="24">
        <v>44409</v>
      </c>
      <c r="I89" s="23">
        <v>44774</v>
      </c>
      <c r="J89" s="18">
        <v>10000</v>
      </c>
      <c r="K89" s="18">
        <f t="shared" si="4"/>
        <v>287</v>
      </c>
      <c r="L89" s="19">
        <v>0</v>
      </c>
      <c r="M89" s="18">
        <f t="shared" si="5"/>
        <v>304</v>
      </c>
      <c r="N89" s="18">
        <v>0</v>
      </c>
      <c r="O89" s="18">
        <f t="shared" si="6"/>
        <v>9409</v>
      </c>
      <c r="P89" s="20"/>
    </row>
    <row r="90" spans="1:16" x14ac:dyDescent="0.25">
      <c r="A90" s="21">
        <f t="shared" si="7"/>
        <v>82</v>
      </c>
      <c r="B90" s="14" t="s">
        <v>275</v>
      </c>
      <c r="C90" s="15" t="s">
        <v>276</v>
      </c>
      <c r="D90" s="15" t="s">
        <v>25</v>
      </c>
      <c r="E90" s="14" t="s">
        <v>39</v>
      </c>
      <c r="F90" s="14" t="s">
        <v>272</v>
      </c>
      <c r="G90" s="15" t="s">
        <v>28</v>
      </c>
      <c r="H90" s="24">
        <v>44409</v>
      </c>
      <c r="I90" s="23">
        <v>44774</v>
      </c>
      <c r="J90" s="18">
        <v>10000</v>
      </c>
      <c r="K90" s="18">
        <f t="shared" si="4"/>
        <v>287</v>
      </c>
      <c r="L90" s="19">
        <v>0</v>
      </c>
      <c r="M90" s="18">
        <f t="shared" si="5"/>
        <v>304</v>
      </c>
      <c r="N90" s="18">
        <v>0</v>
      </c>
      <c r="O90" s="18">
        <f t="shared" si="6"/>
        <v>9409</v>
      </c>
      <c r="P90" s="20"/>
    </row>
    <row r="91" spans="1:16" ht="17.25" x14ac:dyDescent="0.25">
      <c r="A91" s="21">
        <f t="shared" si="7"/>
        <v>83</v>
      </c>
      <c r="B91" s="37" t="s">
        <v>277</v>
      </c>
      <c r="C91" s="37" t="s">
        <v>278</v>
      </c>
      <c r="D91" s="26" t="s">
        <v>34</v>
      </c>
      <c r="E91" s="37" t="s">
        <v>143</v>
      </c>
      <c r="F91" s="37" t="s">
        <v>279</v>
      </c>
      <c r="G91" s="15" t="s">
        <v>28</v>
      </c>
      <c r="H91" s="38">
        <v>44228</v>
      </c>
      <c r="I91" s="39">
        <v>44593</v>
      </c>
      <c r="J91" s="18">
        <v>15000</v>
      </c>
      <c r="K91" s="18">
        <f t="shared" si="4"/>
        <v>430.5</v>
      </c>
      <c r="L91" s="19">
        <v>0</v>
      </c>
      <c r="M91" s="18">
        <f t="shared" si="5"/>
        <v>456</v>
      </c>
      <c r="N91" s="18">
        <v>0</v>
      </c>
      <c r="O91" s="18">
        <f t="shared" si="6"/>
        <v>14113.5</v>
      </c>
      <c r="P91" s="20"/>
    </row>
    <row r="92" spans="1:16" x14ac:dyDescent="0.25">
      <c r="A92" s="21">
        <f t="shared" si="7"/>
        <v>84</v>
      </c>
      <c r="B92" s="14" t="s">
        <v>280</v>
      </c>
      <c r="C92" s="15" t="s">
        <v>281</v>
      </c>
      <c r="D92" s="26" t="s">
        <v>25</v>
      </c>
      <c r="E92" s="14" t="s">
        <v>39</v>
      </c>
      <c r="F92" s="14" t="s">
        <v>282</v>
      </c>
      <c r="G92" s="15" t="s">
        <v>28</v>
      </c>
      <c r="H92" s="16">
        <v>40184</v>
      </c>
      <c r="I92" s="17">
        <v>44561</v>
      </c>
      <c r="J92" s="18">
        <v>10000</v>
      </c>
      <c r="K92" s="18">
        <f t="shared" si="4"/>
        <v>287</v>
      </c>
      <c r="L92" s="19">
        <v>0</v>
      </c>
      <c r="M92" s="18">
        <f t="shared" si="5"/>
        <v>304</v>
      </c>
      <c r="N92" s="18">
        <v>0</v>
      </c>
      <c r="O92" s="18">
        <f t="shared" si="6"/>
        <v>9409</v>
      </c>
      <c r="P92" s="20"/>
    </row>
    <row r="93" spans="1:16" x14ac:dyDescent="0.25">
      <c r="A93" s="21">
        <f t="shared" si="7"/>
        <v>85</v>
      </c>
      <c r="B93" s="14" t="s">
        <v>283</v>
      </c>
      <c r="C93" s="15" t="s">
        <v>284</v>
      </c>
      <c r="D93" s="15" t="s">
        <v>34</v>
      </c>
      <c r="E93" s="14" t="s">
        <v>285</v>
      </c>
      <c r="F93" s="14" t="s">
        <v>286</v>
      </c>
      <c r="G93" s="15" t="s">
        <v>28</v>
      </c>
      <c r="H93" s="24">
        <v>44409</v>
      </c>
      <c r="I93" s="23">
        <v>44774</v>
      </c>
      <c r="J93" s="18">
        <v>10000</v>
      </c>
      <c r="K93" s="18">
        <f t="shared" si="4"/>
        <v>287</v>
      </c>
      <c r="L93" s="19">
        <v>0</v>
      </c>
      <c r="M93" s="18">
        <f t="shared" si="5"/>
        <v>304</v>
      </c>
      <c r="N93" s="18">
        <v>0</v>
      </c>
      <c r="O93" s="18">
        <f t="shared" si="6"/>
        <v>9409</v>
      </c>
      <c r="P93" s="20"/>
    </row>
    <row r="94" spans="1:16" x14ac:dyDescent="0.25">
      <c r="A94" s="21">
        <f t="shared" si="7"/>
        <v>86</v>
      </c>
      <c r="B94" s="14" t="s">
        <v>287</v>
      </c>
      <c r="C94" s="15" t="s">
        <v>288</v>
      </c>
      <c r="D94" s="26" t="s">
        <v>34</v>
      </c>
      <c r="E94" s="14" t="s">
        <v>289</v>
      </c>
      <c r="F94" s="14" t="s">
        <v>290</v>
      </c>
      <c r="G94" s="15" t="s">
        <v>28</v>
      </c>
      <c r="H94" s="16">
        <v>40571</v>
      </c>
      <c r="I94" s="17">
        <v>44563</v>
      </c>
      <c r="J94" s="18">
        <v>12600</v>
      </c>
      <c r="K94" s="18">
        <f t="shared" si="4"/>
        <v>361.62</v>
      </c>
      <c r="L94" s="19">
        <v>0</v>
      </c>
      <c r="M94" s="18">
        <f t="shared" si="5"/>
        <v>383.04</v>
      </c>
      <c r="N94" s="18">
        <v>0</v>
      </c>
      <c r="O94" s="18">
        <f t="shared" si="6"/>
        <v>11855.339999999998</v>
      </c>
      <c r="P94" s="20"/>
    </row>
    <row r="95" spans="1:16" ht="19.5" customHeight="1" x14ac:dyDescent="0.25">
      <c r="A95" s="21">
        <f t="shared" si="7"/>
        <v>87</v>
      </c>
      <c r="B95" s="14" t="s">
        <v>291</v>
      </c>
      <c r="C95" s="15" t="s">
        <v>292</v>
      </c>
      <c r="D95" s="26" t="s">
        <v>25</v>
      </c>
      <c r="E95" s="14" t="s">
        <v>293</v>
      </c>
      <c r="F95" s="14" t="s">
        <v>294</v>
      </c>
      <c r="G95" s="15" t="s">
        <v>28</v>
      </c>
      <c r="H95" s="16">
        <v>41609</v>
      </c>
      <c r="I95" s="17">
        <v>44563</v>
      </c>
      <c r="J95" s="18">
        <v>10000</v>
      </c>
      <c r="K95" s="18">
        <f t="shared" si="4"/>
        <v>287</v>
      </c>
      <c r="L95" s="19">
        <v>0</v>
      </c>
      <c r="M95" s="18">
        <f t="shared" si="5"/>
        <v>304</v>
      </c>
      <c r="N95" s="18">
        <v>0</v>
      </c>
      <c r="O95" s="18">
        <f t="shared" si="6"/>
        <v>9409</v>
      </c>
      <c r="P95" s="20"/>
    </row>
    <row r="96" spans="1:16" ht="25.5" x14ac:dyDescent="0.25">
      <c r="A96" s="21">
        <f t="shared" si="7"/>
        <v>88</v>
      </c>
      <c r="B96" s="14" t="s">
        <v>295</v>
      </c>
      <c r="C96" s="15" t="s">
        <v>296</v>
      </c>
      <c r="D96" s="15" t="s">
        <v>34</v>
      </c>
      <c r="E96" s="14" t="s">
        <v>44</v>
      </c>
      <c r="F96" s="14" t="s">
        <v>297</v>
      </c>
      <c r="G96" s="15" t="s">
        <v>28</v>
      </c>
      <c r="H96" s="16">
        <v>42430</v>
      </c>
      <c r="I96" s="17">
        <v>44621</v>
      </c>
      <c r="J96" s="18">
        <v>12000</v>
      </c>
      <c r="K96" s="18">
        <f t="shared" si="4"/>
        <v>344.4</v>
      </c>
      <c r="L96" s="19">
        <v>0</v>
      </c>
      <c r="M96" s="18">
        <f t="shared" si="5"/>
        <v>364.8</v>
      </c>
      <c r="N96" s="18">
        <v>0</v>
      </c>
      <c r="O96" s="18">
        <f t="shared" si="6"/>
        <v>11290.800000000001</v>
      </c>
      <c r="P96" s="20"/>
    </row>
    <row r="97" spans="1:16" x14ac:dyDescent="0.25">
      <c r="A97" s="21">
        <f t="shared" si="7"/>
        <v>89</v>
      </c>
      <c r="B97" s="14" t="s">
        <v>298</v>
      </c>
      <c r="C97" s="15" t="s">
        <v>299</v>
      </c>
      <c r="D97" s="15" t="s">
        <v>34</v>
      </c>
      <c r="E97" s="14" t="s">
        <v>300</v>
      </c>
      <c r="F97" s="14" t="s">
        <v>301</v>
      </c>
      <c r="G97" s="15" t="s">
        <v>28</v>
      </c>
      <c r="H97" s="16">
        <v>43081</v>
      </c>
      <c r="I97" s="17">
        <v>44561</v>
      </c>
      <c r="J97" s="18">
        <v>10000</v>
      </c>
      <c r="K97" s="18">
        <f t="shared" si="4"/>
        <v>287</v>
      </c>
      <c r="L97" s="19">
        <v>0</v>
      </c>
      <c r="M97" s="18">
        <f t="shared" si="5"/>
        <v>304</v>
      </c>
      <c r="N97" s="25">
        <v>1190.1199999999999</v>
      </c>
      <c r="O97" s="18">
        <f t="shared" si="6"/>
        <v>8218.880000000001</v>
      </c>
      <c r="P97" s="20"/>
    </row>
    <row r="98" spans="1:16" x14ac:dyDescent="0.25">
      <c r="A98" s="21">
        <f t="shared" si="7"/>
        <v>90</v>
      </c>
      <c r="B98" s="14" t="s">
        <v>302</v>
      </c>
      <c r="C98" s="15" t="s">
        <v>303</v>
      </c>
      <c r="D98" s="15" t="s">
        <v>25</v>
      </c>
      <c r="E98" s="14" t="s">
        <v>26</v>
      </c>
      <c r="F98" s="14" t="s">
        <v>304</v>
      </c>
      <c r="G98" s="15" t="s">
        <v>28</v>
      </c>
      <c r="H98" s="24">
        <v>44409</v>
      </c>
      <c r="I98" s="23">
        <v>44774</v>
      </c>
      <c r="J98" s="18">
        <v>10000</v>
      </c>
      <c r="K98" s="18">
        <f t="shared" si="4"/>
        <v>287</v>
      </c>
      <c r="L98" s="19">
        <v>0</v>
      </c>
      <c r="M98" s="18">
        <f t="shared" si="5"/>
        <v>304</v>
      </c>
      <c r="N98" s="18">
        <v>0</v>
      </c>
      <c r="O98" s="18">
        <f t="shared" si="6"/>
        <v>9409</v>
      </c>
      <c r="P98" s="20"/>
    </row>
    <row r="99" spans="1:16" ht="39" customHeight="1" x14ac:dyDescent="0.25">
      <c r="A99" s="21">
        <f t="shared" si="7"/>
        <v>91</v>
      </c>
      <c r="B99" s="14" t="s">
        <v>305</v>
      </c>
      <c r="C99" s="15" t="s">
        <v>306</v>
      </c>
      <c r="D99" s="26" t="s">
        <v>34</v>
      </c>
      <c r="E99" s="14" t="s">
        <v>201</v>
      </c>
      <c r="F99" s="14" t="s">
        <v>307</v>
      </c>
      <c r="G99" s="15" t="s">
        <v>28</v>
      </c>
      <c r="H99" s="16">
        <v>42086</v>
      </c>
      <c r="I99" s="17">
        <v>44643</v>
      </c>
      <c r="J99" s="18">
        <v>25000</v>
      </c>
      <c r="K99" s="18">
        <f t="shared" si="4"/>
        <v>717.5</v>
      </c>
      <c r="L99" s="19">
        <v>0</v>
      </c>
      <c r="M99" s="18">
        <f t="shared" si="5"/>
        <v>760</v>
      </c>
      <c r="N99" s="18">
        <v>0</v>
      </c>
      <c r="O99" s="18">
        <f t="shared" si="6"/>
        <v>23522.5</v>
      </c>
      <c r="P99" s="20"/>
    </row>
    <row r="100" spans="1:16" x14ac:dyDescent="0.25">
      <c r="A100" s="21">
        <f t="shared" si="7"/>
        <v>92</v>
      </c>
      <c r="B100" s="14" t="s">
        <v>308</v>
      </c>
      <c r="C100" s="15" t="s">
        <v>309</v>
      </c>
      <c r="D100" s="26" t="s">
        <v>34</v>
      </c>
      <c r="E100" s="14" t="s">
        <v>201</v>
      </c>
      <c r="F100" s="14" t="s">
        <v>310</v>
      </c>
      <c r="G100" s="15" t="s">
        <v>28</v>
      </c>
      <c r="H100" s="16">
        <v>40967</v>
      </c>
      <c r="I100" s="17">
        <v>44561</v>
      </c>
      <c r="J100" s="18">
        <v>25450</v>
      </c>
      <c r="K100" s="18">
        <f t="shared" si="4"/>
        <v>730.41499999999996</v>
      </c>
      <c r="L100" s="19">
        <v>0</v>
      </c>
      <c r="M100" s="18">
        <f t="shared" si="5"/>
        <v>773.68</v>
      </c>
      <c r="N100" s="28">
        <v>1190.1199999999999</v>
      </c>
      <c r="O100" s="18">
        <f t="shared" si="6"/>
        <v>22755.785</v>
      </c>
      <c r="P100" s="20"/>
    </row>
    <row r="101" spans="1:16" x14ac:dyDescent="0.25">
      <c r="A101" s="21">
        <f t="shared" si="7"/>
        <v>93</v>
      </c>
      <c r="B101" s="14" t="s">
        <v>311</v>
      </c>
      <c r="C101" s="15" t="s">
        <v>312</v>
      </c>
      <c r="D101" s="15" t="s">
        <v>25</v>
      </c>
      <c r="E101" s="14" t="s">
        <v>26</v>
      </c>
      <c r="F101" s="14" t="s">
        <v>313</v>
      </c>
      <c r="G101" s="15" t="s">
        <v>28</v>
      </c>
      <c r="H101" s="24">
        <v>44409</v>
      </c>
      <c r="I101" s="23">
        <v>44774</v>
      </c>
      <c r="J101" s="18">
        <v>10000</v>
      </c>
      <c r="K101" s="18">
        <f t="shared" si="4"/>
        <v>287</v>
      </c>
      <c r="L101" s="19">
        <v>0</v>
      </c>
      <c r="M101" s="18">
        <f t="shared" si="5"/>
        <v>304</v>
      </c>
      <c r="N101" s="18">
        <v>0</v>
      </c>
      <c r="O101" s="18">
        <f t="shared" si="6"/>
        <v>9409</v>
      </c>
      <c r="P101" s="20"/>
    </row>
    <row r="102" spans="1:16" x14ac:dyDescent="0.25">
      <c r="A102" s="21">
        <f t="shared" si="7"/>
        <v>94</v>
      </c>
      <c r="B102" s="14" t="s">
        <v>314</v>
      </c>
      <c r="C102" s="15" t="s">
        <v>315</v>
      </c>
      <c r="D102" s="26" t="s">
        <v>34</v>
      </c>
      <c r="E102" s="29" t="s">
        <v>316</v>
      </c>
      <c r="F102" s="14" t="s">
        <v>317</v>
      </c>
      <c r="G102" s="15" t="s">
        <v>28</v>
      </c>
      <c r="H102" s="24">
        <v>44409</v>
      </c>
      <c r="I102" s="23">
        <v>44774</v>
      </c>
      <c r="J102" s="18">
        <v>40000</v>
      </c>
      <c r="K102" s="18">
        <f t="shared" si="4"/>
        <v>1148</v>
      </c>
      <c r="L102" s="36" t="s">
        <v>257</v>
      </c>
      <c r="M102" s="18">
        <f t="shared" si="5"/>
        <v>1216</v>
      </c>
      <c r="N102" s="18">
        <v>0</v>
      </c>
      <c r="O102" s="18" t="s">
        <v>318</v>
      </c>
      <c r="P102" s="20"/>
    </row>
    <row r="103" spans="1:16" x14ac:dyDescent="0.25">
      <c r="A103" s="21">
        <f t="shared" si="7"/>
        <v>95</v>
      </c>
      <c r="B103" s="14" t="s">
        <v>319</v>
      </c>
      <c r="C103" s="15" t="s">
        <v>320</v>
      </c>
      <c r="D103" s="15" t="s">
        <v>34</v>
      </c>
      <c r="E103" s="14" t="s">
        <v>35</v>
      </c>
      <c r="F103" s="14" t="s">
        <v>321</v>
      </c>
      <c r="G103" s="15" t="s">
        <v>28</v>
      </c>
      <c r="H103" s="24">
        <v>44409</v>
      </c>
      <c r="I103" s="23">
        <v>44774</v>
      </c>
      <c r="J103" s="18">
        <v>10000</v>
      </c>
      <c r="K103" s="18">
        <f t="shared" si="4"/>
        <v>287</v>
      </c>
      <c r="L103" s="19">
        <v>0</v>
      </c>
      <c r="M103" s="18">
        <f t="shared" si="5"/>
        <v>304</v>
      </c>
      <c r="N103" s="18">
        <v>0</v>
      </c>
      <c r="O103" s="18">
        <f t="shared" si="6"/>
        <v>9409</v>
      </c>
      <c r="P103" s="20"/>
    </row>
    <row r="104" spans="1:16" x14ac:dyDescent="0.25">
      <c r="A104" s="40"/>
      <c r="B104" s="40"/>
      <c r="C104" s="40"/>
      <c r="D104" s="40"/>
      <c r="E104" s="40"/>
      <c r="F104" s="40"/>
      <c r="G104" s="40"/>
      <c r="H104" s="40"/>
      <c r="I104" s="40"/>
      <c r="J104" s="41">
        <f t="shared" ref="J104:N104" si="8">SUM(J9:J103)</f>
        <v>1279071.9500000002</v>
      </c>
      <c r="K104" s="41">
        <f t="shared" si="8"/>
        <v>36709.364965000008</v>
      </c>
      <c r="L104" s="41" t="s">
        <v>322</v>
      </c>
      <c r="M104" s="41">
        <f t="shared" si="8"/>
        <v>38883.787280000004</v>
      </c>
      <c r="N104" s="41">
        <f t="shared" si="8"/>
        <v>11901.199999999997</v>
      </c>
      <c r="O104" s="42" t="s">
        <v>323</v>
      </c>
    </row>
    <row r="105" spans="1:16" ht="5.25" customHeight="1" x14ac:dyDescent="0.25"/>
    <row r="106" spans="1:16" x14ac:dyDescent="0.25">
      <c r="B106" s="43" t="s">
        <v>324</v>
      </c>
      <c r="C106" s="44" t="s">
        <v>324</v>
      </c>
      <c r="D106" s="45"/>
      <c r="E106" s="45" t="s">
        <v>324</v>
      </c>
      <c r="F106" s="43"/>
    </row>
    <row r="107" spans="1:16" x14ac:dyDescent="0.25">
      <c r="B107" s="43"/>
      <c r="C107" s="44"/>
      <c r="D107" s="45"/>
      <c r="E107" s="45"/>
      <c r="F107" s="43"/>
    </row>
    <row r="108" spans="1:16" x14ac:dyDescent="0.25">
      <c r="B108" s="43" t="s">
        <v>325</v>
      </c>
      <c r="C108" s="44" t="s">
        <v>327</v>
      </c>
      <c r="D108" s="45"/>
      <c r="E108" s="45" t="s">
        <v>329</v>
      </c>
      <c r="F108" s="43"/>
    </row>
    <row r="109" spans="1:16" x14ac:dyDescent="0.25">
      <c r="B109" s="43" t="s">
        <v>326</v>
      </c>
      <c r="C109" s="44" t="s">
        <v>328</v>
      </c>
      <c r="D109" s="45"/>
      <c r="E109" s="45" t="s">
        <v>330</v>
      </c>
      <c r="F109" s="43"/>
    </row>
  </sheetData>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2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8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4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50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6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2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8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4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30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6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2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8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4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10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6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5889DFD3-7EBE-42BC-A6AC-CEA4D9ACD1CF}">
      <formula1>INDIRECT($D$5)</formula1>
    </dataValidation>
  </dataValidations>
  <pageMargins left="0.70866141732283472" right="0.70866141732283472" top="0.74803149606299213" bottom="0.74803149606299213" header="0.31496062992125984" footer="0.31496062992125984"/>
  <pageSetup paperSize="5" scale="54"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Jatnna Baez</dc:creator>
  <cp:lastModifiedBy>Jatnna Baez</cp:lastModifiedBy>
  <cp:lastPrinted>2021-12-14T14:46:09Z</cp:lastPrinted>
  <dcterms:created xsi:type="dcterms:W3CDTF">2021-12-14T13:58:03Z</dcterms:created>
  <dcterms:modified xsi:type="dcterms:W3CDTF">2021-12-14T18:44:54Z</dcterms:modified>
</cp:coreProperties>
</file>