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LACION DE PAGO A SUPLIDORES\"/>
    </mc:Choice>
  </mc:AlternateContent>
  <xr:revisionPtr revIDLastSave="0" documentId="13_ncr:1_{25AD8482-7EA5-48DC-A48E-DC304DD31FBF}" xr6:coauthVersionLast="45" xr6:coauthVersionMax="47" xr10:uidLastSave="{00000000-0000-0000-0000-000000000000}"/>
  <bookViews>
    <workbookView xWindow="-120" yWindow="-120" windowWidth="19440" windowHeight="15000" firstSheet="1" activeTab="1" xr2:uid="{64003F2A-8BE6-4E7C-8CEE-66A0FCB97480}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62" l="1"/>
  <c r="C9" i="62"/>
  <c r="C13" i="62"/>
  <c r="C7" i="62"/>
  <c r="C6" i="62"/>
  <c r="D6" i="62"/>
  <c r="D7" i="62"/>
  <c r="D8" i="62"/>
  <c r="D9" i="62"/>
  <c r="C10" i="62"/>
  <c r="D10" i="62"/>
  <c r="E10" i="62" s="1"/>
  <c r="F10" i="62" s="1"/>
  <c r="C11" i="62"/>
  <c r="D11" i="62"/>
  <c r="E11" i="62" s="1"/>
  <c r="F11" i="62" s="1"/>
  <c r="C12" i="62"/>
  <c r="D12" i="62"/>
  <c r="E6" i="62" l="1"/>
  <c r="F6" i="62" s="1"/>
  <c r="E8" i="62"/>
  <c r="F8" i="62" s="1"/>
  <c r="E9" i="62"/>
  <c r="F9" i="62" s="1"/>
  <c r="E12" i="62"/>
  <c r="F12" i="62" s="1"/>
  <c r="E7" i="62"/>
  <c r="F7" i="62" s="1"/>
  <c r="B14" i="62"/>
  <c r="D13" i="62" l="1"/>
  <c r="D5" i="62"/>
  <c r="C5" i="62"/>
  <c r="E13" i="62" l="1"/>
  <c r="E5" i="62"/>
  <c r="F5" i="62" s="1"/>
  <c r="D14" i="62"/>
  <c r="C17" i="62" s="1"/>
  <c r="C14" i="62"/>
  <c r="G38" i="61"/>
  <c r="D17" i="62" l="1"/>
  <c r="E14" i="62"/>
  <c r="F13" i="62" s="1"/>
  <c r="F14" i="62" s="1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<sst xmlns="http://schemas.openxmlformats.org/spreadsheetml/2006/main" count="6080" uniqueCount="1417">
  <si>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</si>
  <si>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</si>
  <si>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</si>
  <si>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</si>
  <si>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</si>
  <si>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</si>
  <si>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</si>
  <si>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</si>
  <si>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</si>
  <si>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</si>
  <si>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</si>
  <si>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</si>
  <si>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</si>
  <si>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</si>
  <si>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</si>
  <si>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</si>
  <si>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</si>
  <si>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</si>
  <si>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</si>
  <si>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</si>
  <si>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</si>
  <si>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</si>
  <si>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</si>
  <si>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</si>
  <si>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</si>
  <si>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</si>
  <si>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</si>
  <si>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</si>
  <si>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</si>
  <si>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</si>
  <si>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</si>
  <si>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</si>
  <si>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</si>
  <si>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</si>
  <si>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</si>
  <si>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</si>
  <si>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</si>
  <si>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</si>
  <si>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</si>
  <si>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</si>
  <si>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</si>
  <si>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</si>
  <si>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</si>
  <si>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</si>
  <si>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</si>
  <si>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</si>
  <si>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</si>
  <si>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</si>
  <si>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</si>
  <si>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</si>
  <si>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</si>
  <si>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</si>
  <si>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</si>
  <si>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</si>
  <si>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</si>
  <si>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</si>
  <si>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</si>
  <si>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</si>
  <si>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</si>
  <si>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</si>
  <si>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</si>
  <si>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</si>
  <si>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</si>
  <si>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</si>
  <si>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</si>
  <si>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</si>
  <si>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</si>
  <si>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</si>
  <si>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</si>
  <si>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</si>
  <si>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</si>
  <si>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</si>
  <si>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</si>
  <si>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</si>
  <si>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</si>
  <si>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</si>
  <si>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</si>
  <si>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</si>
  <si>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</si>
  <si>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</si>
  <si>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</si>
  <si>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</si>
  <si>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</si>
  <si>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</si>
  <si>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</si>
  <si>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</si>
  <si>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</si>
  <si>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</si>
  <si>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</si>
  <si>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</si>
  <si>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</si>
  <si>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</si>
  <si>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</si>
  <si>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</si>
  <si>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</si>
  <si>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</si>
  <si>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</si>
  <si>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</si>
  <si>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</si>
  <si>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</si>
  <si>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</si>
  <si>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</si>
  <si>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</si>
  <si>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</si>
  <si>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</si>
  <si>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</si>
  <si>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</si>
  <si>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</si>
  <si>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</si>
  <si>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</si>
  <si>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</si>
  <si>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</si>
  <si>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</si>
  <si>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</si>
  <si>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</si>
  <si>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</si>
  <si>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</si>
  <si>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</si>
  <si>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</si>
  <si>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</si>
  <si>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</si>
  <si>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</si>
  <si>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</si>
  <si>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</si>
  <si>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</si>
  <si>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</si>
  <si>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</si>
  <si>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</si>
  <si>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</si>
  <si>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</si>
  <si>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</si>
  <si>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</si>
  <si>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</si>
  <si>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</si>
  <si>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</si>
  <si>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</si>
  <si>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</si>
  <si>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</si>
  <si>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</si>
  <si>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</si>
  <si>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</si>
  <si>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</si>
  <si>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</si>
  <si>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</si>
  <si>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</si>
  <si>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</si>
  <si>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</si>
  <si>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</si>
  <si>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</si>
  <si>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</si>
  <si>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</si>
  <si>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</si>
  <si>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</si>
  <si>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</si>
  <si>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</si>
  <si>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</si>
  <si>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</si>
  <si>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</si>
  <si>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</si>
  <si>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</si>
  <si>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</si>
  <si>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</si>
  <si>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</si>
  <si>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</si>
  <si>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</si>
  <si>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</si>
  <si>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</si>
  <si>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</si>
  <si>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</si>
  <si>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</si>
  <si>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</si>
  <si>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</si>
  <si>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</si>
  <si>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</si>
  <si>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</si>
  <si>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</si>
  <si>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</si>
  <si>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</si>
  <si>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</si>
  <si>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</si>
  <si>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</si>
  <si>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</si>
  <si>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</si>
  <si>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</si>
  <si>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</si>
  <si>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</si>
  <si>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</si>
  <si>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</si>
  <si>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</si>
  <si>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</si>
  <si>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</si>
  <si>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</si>
  <si>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</si>
  <si>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</si>
  <si>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</si>
  <si>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</si>
  <si>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</si>
  <si>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</si>
  <si>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</si>
  <si>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</si>
  <si>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</si>
  <si>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</si>
  <si>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</si>
  <si>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</si>
  <si>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</si>
  <si>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</si>
  <si>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</si>
  <si>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</si>
  <si>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</si>
  <si>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</si>
  <si>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</si>
  <si>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</si>
  <si>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</si>
  <si>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</si>
  <si>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</si>
  <si>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</si>
  <si>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</si>
  <si>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</si>
  <si>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</si>
  <si>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</si>
  <si>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</si>
  <si>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</si>
  <si>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</si>
  <si>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</si>
  <si>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</si>
  <si>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</si>
  <si>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</si>
  <si>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</si>
  <si>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</si>
  <si>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</si>
  <si>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</si>
  <si>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</si>
  <si>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</si>
  <si>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</si>
  <si>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</si>
  <si>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</si>
  <si>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</si>
  <si>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</si>
  <si>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</si>
  <si>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</si>
  <si>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</si>
  <si>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</si>
  <si>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</si>
  <si>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</si>
  <si>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</si>
  <si>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</si>
  <si>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</si>
  <si>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</si>
  <si>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</si>
  <si>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</si>
  <si>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</si>
  <si>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</si>
  <si>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</si>
  <si>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</si>
  <si>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</si>
  <si>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</si>
  <si>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</si>
  <si>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</si>
  <si>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</si>
  <si>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</si>
  <si>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</si>
  <si>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</si>
  <si>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</si>
  <si>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</si>
  <si>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</si>
  <si>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</si>
  <si>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</si>
  <si>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</si>
  <si>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</si>
  <si>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</si>
  <si>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</si>
  <si>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</si>
  <si>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</si>
  <si>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</si>
  <si>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</si>
  <si>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</si>
  <si>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</si>
  <si>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</si>
  <si>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</si>
  <si>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</si>
  <si>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</si>
  <si>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</si>
  <si>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</si>
  <si>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</si>
  <si>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</si>
  <si>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</si>
  <si>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</si>
  <si>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</si>
  <si>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</si>
  <si>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</si>
  <si>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</si>
  <si>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</si>
  <si>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</si>
  <si>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</si>
  <si>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</si>
  <si>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</si>
  <si>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</si>
  <si>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</si>
  <si>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</si>
  <si>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</si>
  <si>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</si>
  <si>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</si>
  <si>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</si>
  <si>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</si>
  <si>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</si>
  <si>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</si>
  <si>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</si>
  <si>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</si>
  <si>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</si>
  <si>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</si>
  <si>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</si>
  <si>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</si>
  <si>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</si>
  <si>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</si>
  <si>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</si>
  <si>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</si>
  <si>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</si>
  <si>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</si>
  <si>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</si>
  <si>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</si>
  <si>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</si>
  <si>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</si>
  <si>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</si>
  <si>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</si>
  <si>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</si>
  <si>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</si>
  <si>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</si>
  <si>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</si>
  <si>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</si>
  <si>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</si>
  <si>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</si>
  <si>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</si>
  <si>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</si>
  <si>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</si>
  <si>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</si>
  <si>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</si>
  <si>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</si>
  <si>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</si>
  <si>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</si>
  <si>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</si>
  <si>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</si>
  <si>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</si>
  <si>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</si>
  <si>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</si>
  <si>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</si>
  <si>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</si>
  <si>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</si>
  <si>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</si>
  <si>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</si>
  <si>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</si>
  <si>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</si>
  <si>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</si>
  <si>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</si>
  <si>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</si>
  <si>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</si>
  <si>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</si>
  <si>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</si>
  <si>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</si>
  <si>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</si>
  <si>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</si>
  <si>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</si>
  <si>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</si>
  <si>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</si>
  <si>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</si>
  <si>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</si>
  <si>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</si>
  <si>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</si>
  <si>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</si>
  <si>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</si>
  <si>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</si>
  <si>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</si>
  <si>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</si>
  <si>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</si>
  <si>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</si>
  <si>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</si>
  <si>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</si>
  <si>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</si>
  <si>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</si>
  <si>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</si>
  <si>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</si>
  <si>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</si>
  <si>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</si>
  <si>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</si>
  <si>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</si>
  <si>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</si>
  <si>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</si>
  <si>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</si>
  <si>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</si>
  <si>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</si>
  <si>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</si>
  <si>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</si>
  <si>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</si>
  <si>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</si>
  <si>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</si>
  <si>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</si>
  <si>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</si>
  <si>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</si>
  <si>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</si>
  <si>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</si>
  <si>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</si>
  <si>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</si>
  <si>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</si>
  <si>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</si>
  <si>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</si>
  <si>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</si>
  <si>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</si>
  <si>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</si>
  <si>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</si>
  <si>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</si>
  <si>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</si>
  <si>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</si>
  <si>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</si>
  <si>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</si>
  <si>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</si>
  <si>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</si>
  <si>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</si>
  <si>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</si>
  <si>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</si>
  <si>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</si>
  <si>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</si>
  <si>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</si>
  <si>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</si>
  <si>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</si>
  <si>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</si>
  <si>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</si>
  <si>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</si>
  <si>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</si>
  <si>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</si>
  <si>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</si>
  <si>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</si>
  <si>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</si>
  <si>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</si>
  <si>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</si>
  <si>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</si>
  <si>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</si>
  <si>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</si>
  <si>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</si>
  <si>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</si>
  <si>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</si>
  <si>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</si>
  <si>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</si>
  <si>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</si>
  <si>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</si>
  <si>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</si>
  <si>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</si>
  <si>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</si>
  <si>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</si>
  <si>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</si>
  <si>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</si>
  <si>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</si>
  <si>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</si>
  <si>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</si>
  <si>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</si>
  <si>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</si>
  <si>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</si>
  <si>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</si>
  <si>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</si>
  <si>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</si>
  <si>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</si>
  <si>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</si>
  <si>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</si>
  <si>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</si>
  <si>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</si>
  <si>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</si>
  <si>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</si>
  <si>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</si>
  <si>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</si>
  <si>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</si>
  <si>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</si>
  <si>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</si>
  <si>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</si>
  <si>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</si>
  <si>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</si>
  <si>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</si>
  <si>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</si>
  <si>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</si>
  <si>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</si>
  <si>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</si>
  <si>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</si>
  <si>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</si>
  <si>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</si>
  <si>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</si>
  <si>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</si>
  <si>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</si>
  <si>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</si>
  <si>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</si>
  <si>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</si>
  <si>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</si>
  <si>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</si>
  <si>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</si>
  <si>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</si>
  <si>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</si>
  <si>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</si>
  <si>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</si>
  <si>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</si>
  <si>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</si>
  <si>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</si>
  <si>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</si>
  <si>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</si>
  <si>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</si>
  <si>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</si>
  <si>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</si>
  <si>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</si>
  <si>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</si>
  <si>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</si>
  <si>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</si>
  <si>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</si>
  <si>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</si>
  <si>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</si>
  <si>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</si>
  <si>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</si>
  <si>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</si>
  <si>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</si>
  <si>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</si>
  <si>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</si>
  <si>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</si>
  <si>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</si>
  <si>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</si>
  <si>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</si>
  <si>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</si>
  <si>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</si>
  <si>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</si>
  <si>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</si>
  <si>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</si>
  <si>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</si>
  <si>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</si>
  <si>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</si>
  <si>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</si>
  <si>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</si>
  <si>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</si>
  <si>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</si>
  <si>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</si>
  <si>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</si>
  <si>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</si>
  <si>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</si>
  <si>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</si>
  <si>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</si>
  <si>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</si>
  <si>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</si>
  <si>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</si>
  <si>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</si>
  <si>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</si>
  <si>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</si>
  <si>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</si>
  <si>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</si>
  <si>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</si>
  <si>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</si>
  <si>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</si>
  <si>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</si>
  <si>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</si>
  <si>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</si>
  <si>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</si>
  <si>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</si>
  <si>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</si>
  <si>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</si>
  <si>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</si>
  <si>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</si>
  <si>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</si>
  <si>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</si>
  <si>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</si>
  <si>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</si>
  <si>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</si>
  <si>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</si>
  <si>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</si>
  <si>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</si>
  <si>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</si>
  <si>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</si>
  <si>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</si>
  <si>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</si>
  <si>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</si>
  <si>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</si>
  <si>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</si>
  <si>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</si>
  <si>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</si>
  <si>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</si>
  <si>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</si>
  <si>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</si>
  <si>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</si>
  <si>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</si>
  <si>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</si>
  <si>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</si>
  <si>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</si>
  <si>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</si>
  <si>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</si>
  <si>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</si>
  <si>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</si>
  <si>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</si>
  <si>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</si>
  <si>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</si>
  <si>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</si>
  <si>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</si>
  <si>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</si>
  <si>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</si>
  <si>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</si>
  <si>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</si>
  <si>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</si>
  <si>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</si>
  <si>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</si>
  <si>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</si>
  <si>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</si>
  <si>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</si>
  <si>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</si>
  <si>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</si>
  <si>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</si>
  <si>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</si>
  <si>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</si>
  <si>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</si>
  <si>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</si>
  <si>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</si>
  <si>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</si>
  <si>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</si>
  <si>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</si>
  <si>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</si>
  <si>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</si>
  <si>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</si>
  <si>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</si>
  <si>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</si>
  <si>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</si>
  <si>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</si>
  <si>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</si>
  <si>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</si>
  <si>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</si>
  <si>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</si>
  <si>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</si>
  <si>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</si>
  <si>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</si>
  <si>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</si>
  <si>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</si>
  <si>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</si>
  <si>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</si>
  <si>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</si>
  <si>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</si>
  <si>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</si>
  <si>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</si>
  <si>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</si>
  <si>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</si>
  <si>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</si>
  <si>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</si>
  <si>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</si>
  <si>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</si>
  <si>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</si>
  <si>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</si>
  <si>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</si>
  <si>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</si>
  <si>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</si>
  <si>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</si>
  <si>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</si>
  <si>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</si>
  <si>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</si>
  <si>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</si>
  <si>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</si>
  <si>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</si>
  <si>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</si>
  <si>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</si>
  <si>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</si>
  <si>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</si>
  <si>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</si>
  <si>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</si>
  <si>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</si>
  <si>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</si>
  <si>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</si>
  <si>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</si>
  <si>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</si>
  <si>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</si>
  <si>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</si>
  <si>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</si>
  <si>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</si>
  <si>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</si>
  <si>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</si>
  <si>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</si>
  <si>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</si>
  <si>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</si>
  <si>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</si>
  <si>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</si>
  <si>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</si>
  <si>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</si>
  <si>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</si>
  <si>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</si>
  <si>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</si>
  <si>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</si>
  <si>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</si>
  <si>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</si>
  <si>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</si>
  <si>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</si>
  <si>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</si>
  <si>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</si>
  <si>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</si>
  <si>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</si>
  <si>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</si>
  <si>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</si>
  <si>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</si>
  <si>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</si>
  <si>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</si>
  <si>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</si>
  <si>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</si>
  <si>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</si>
  <si>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</si>
  <si>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</si>
  <si>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</si>
  <si>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</si>
  <si>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</si>
  <si>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</si>
  <si>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</si>
  <si>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</si>
  <si>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</si>
  <si>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</si>
  <si>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</si>
  <si>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</si>
  <si>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</si>
  <si>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</si>
  <si>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</si>
  <si>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</si>
  <si>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</si>
  <si>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</si>
  <si>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</si>
  <si>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</si>
  <si>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</si>
  <si>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</si>
  <si>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</si>
  <si>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</si>
  <si>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</si>
  <si>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</si>
  <si>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</si>
  <si>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</si>
  <si>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</si>
  <si>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</si>
  <si>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</si>
  <si>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</si>
  <si>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</si>
  <si>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</si>
  <si>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</si>
  <si>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</si>
  <si>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</si>
  <si>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</si>
  <si>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</si>
  <si>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</si>
  <si>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</si>
  <si>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</si>
  <si>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</si>
  <si>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</si>
  <si>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</si>
  <si>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</si>
  <si>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</si>
  <si>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</si>
  <si>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</si>
  <si>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</si>
  <si>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</si>
  <si>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</si>
  <si>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</si>
  <si>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</si>
  <si>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</si>
  <si>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</si>
  <si>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</si>
  <si>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</si>
  <si>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</si>
  <si>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</si>
  <si>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</si>
  <si>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</si>
  <si>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</si>
  <si>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</si>
  <si>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</si>
  <si>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</si>
  <si>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</si>
  <si>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</si>
  <si>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</si>
  <si>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</si>
  <si>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</si>
  <si>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</si>
  <si>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</si>
  <si>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</si>
  <si>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</si>
  <si>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</si>
  <si>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</si>
  <si>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</si>
  <si>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</si>
  <si>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</si>
  <si>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</si>
  <si>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</si>
  <si>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</si>
  <si>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</si>
  <si>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</si>
  <si>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</si>
  <si>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</si>
  <si>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</si>
  <si>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</si>
  <si>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</si>
  <si>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</si>
  <si>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</si>
  <si>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</si>
  <si>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</si>
  <si>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</si>
  <si>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</si>
  <si>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</si>
  <si>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</si>
  <si>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</si>
  <si>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</si>
  <si>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</si>
  <si>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</si>
  <si>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</si>
  <si>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</si>
  <si>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</si>
  <si>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</si>
  <si>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</si>
  <si>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</si>
  <si>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</si>
  <si>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</si>
  <si>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</si>
  <si>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</si>
  <si>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</si>
  <si>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</si>
  <si>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</si>
  <si>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</si>
  <si>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</si>
  <si>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</si>
  <si>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</si>
  <si>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</si>
  <si>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</si>
  <si>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</si>
  <si>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</si>
  <si>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</si>
  <si>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</si>
  <si>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</si>
  <si>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</si>
  <si>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</si>
  <si>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</si>
  <si>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</si>
  <si>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</si>
  <si>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</si>
  <si>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</si>
  <si>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</si>
  <si>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</si>
  <si>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</si>
  <si>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</si>
  <si>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</si>
  <si>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</si>
  <si>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</si>
  <si>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</si>
  <si>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</si>
  <si>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</si>
  <si>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</si>
  <si>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</si>
  <si>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</si>
  <si>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</si>
  <si>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</si>
  <si>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</si>
  <si>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</si>
  <si>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</si>
  <si>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</si>
  <si>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</si>
  <si>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</si>
  <si>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</si>
  <si>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</si>
  <si>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</si>
  <si>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</si>
  <si>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</si>
  <si>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</si>
  <si>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</si>
  <si>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</si>
  <si>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</si>
  <si>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</si>
  <si>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</si>
  <si>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</si>
  <si>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</si>
  <si>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</si>
  <si>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</si>
  <si>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</si>
  <si>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</si>
  <si>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</si>
  <si>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</si>
  <si>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</si>
  <si>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</si>
  <si>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</si>
  <si>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</si>
  <si>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</si>
  <si>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</si>
  <si>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</si>
  <si>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</si>
  <si>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</si>
  <si>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</si>
  <si>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</si>
  <si>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</si>
  <si>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</si>
  <si>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</si>
  <si>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</si>
  <si>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</si>
  <si>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</si>
  <si>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</si>
  <si>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</si>
  <si>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</si>
  <si>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</si>
  <si>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</si>
  <si>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</si>
  <si>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</si>
  <si>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</si>
  <si>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</si>
  <si>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</si>
  <si>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</si>
  <si>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</si>
  <si>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</si>
  <si>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</si>
  <si>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</si>
  <si>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</si>
  <si>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</si>
  <si>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</si>
  <si>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</si>
  <si>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</si>
  <si>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</si>
  <si>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</si>
  <si>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</si>
  <si>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</si>
  <si>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</si>
  <si>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</si>
  <si>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</si>
  <si>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</si>
  <si>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</si>
  <si>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</si>
  <si>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</si>
  <si>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</si>
  <si>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</si>
  <si>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</si>
  <si>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</si>
  <si>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</si>
  <si>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</si>
  <si>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</si>
  <si>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</si>
  <si>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</si>
  <si>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</si>
  <si>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</si>
  <si>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</si>
  <si>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</si>
  <si>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</si>
  <si>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</si>
  <si>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</si>
  <si>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</si>
  <si>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</si>
  <si>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</si>
  <si>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</si>
  <si>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</si>
  <si>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</si>
  <si>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</si>
  <si>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</si>
  <si>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</si>
  <si>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</si>
  <si>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</si>
  <si>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</si>
  <si>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</si>
  <si>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</si>
  <si>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</si>
  <si>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</si>
  <si>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</si>
  <si>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</si>
  <si>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</si>
  <si>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</si>
  <si>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</si>
  <si>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</si>
  <si>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</si>
  <si>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</si>
  <si>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</si>
  <si>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</si>
  <si>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</si>
  <si>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</si>
  <si>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</si>
  <si>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</si>
  <si>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</si>
  <si>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</si>
  <si>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</si>
  <si>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</si>
  <si>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</si>
  <si>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</si>
  <si>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</si>
  <si>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</si>
  <si>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</si>
  <si>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</si>
  <si>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</si>
  <si>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</si>
  <si>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</si>
  <si>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</si>
  <si>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</si>
  <si>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</si>
  <si>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</si>
  <si>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</si>
  <si>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</si>
  <si>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</si>
  <si>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</si>
  <si>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</si>
  <si>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</si>
  <si>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</si>
  <si>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</si>
  <si>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</si>
  <si>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</si>
  <si>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</si>
  <si>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</si>
  <si>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</si>
  <si>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</si>
  <si>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</si>
  <si>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</si>
  <si>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</si>
  <si>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</si>
  <si>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</si>
  <si>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</si>
  <si>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</si>
  <si>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</si>
  <si>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</si>
  <si>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</si>
  <si>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</si>
  <si>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</si>
  <si>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</si>
  <si>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</si>
  <si>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</si>
  <si>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</si>
  <si>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</si>
  <si>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</si>
  <si>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</si>
  <si>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</si>
  <si>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</si>
  <si>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</si>
  <si>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</si>
  <si>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</si>
  <si>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</si>
  <si>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</si>
  <si>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</si>
  <si>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</si>
  <si>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</si>
  <si>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</si>
  <si>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</si>
  <si>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</si>
  <si>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</si>
  <si>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</si>
  <si>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</si>
  <si>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</si>
  <si>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</si>
  <si>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</si>
  <si>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</si>
  <si>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</si>
  <si>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</si>
  <si>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</si>
  <si>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</si>
  <si>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</si>
  <si>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</si>
  <si>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</si>
  <si>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</si>
  <si>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</si>
  <si>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</si>
  <si>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</si>
  <si>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</si>
  <si>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</si>
  <si>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</si>
  <si>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</si>
  <si>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</si>
  <si>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</si>
  <si>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</si>
  <si>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</si>
  <si>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</si>
  <si>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</si>
  <si>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</si>
  <si>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</si>
  <si>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</si>
  <si>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</si>
  <si>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</si>
  <si>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</si>
  <si>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</si>
  <si>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</si>
  <si>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</si>
  <si>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</si>
  <si>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</si>
  <si>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</si>
  <si>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</si>
  <si>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</si>
  <si>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</si>
  <si>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</si>
  <si>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</si>
  <si>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</si>
  <si>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</si>
  <si>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</si>
  <si>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</si>
  <si>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</si>
  <si>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</si>
  <si>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</si>
  <si>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</si>
  <si>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</si>
  <si>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</si>
  <si>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</si>
  <si>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</si>
  <si>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</si>
  <si>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</si>
  <si>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</si>
  <si>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</si>
  <si>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</si>
  <si>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</si>
  <si>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</si>
  <si>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</si>
  <si>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</si>
  <si>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</si>
  <si>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</si>
  <si>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</si>
  <si>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</si>
  <si>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</si>
  <si>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</si>
  <si>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</si>
  <si>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</si>
  <si>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</si>
  <si>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</si>
  <si>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</si>
  <si>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</si>
  <si>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</si>
  <si>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</si>
  <si>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</si>
  <si>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</si>
  <si>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</si>
  <si>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</si>
  <si>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</si>
  <si>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</si>
  <si>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</si>
  <si>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</si>
  <si>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</si>
  <si>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</si>
  <si>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</si>
  <si>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</si>
  <si>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</si>
  <si>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</si>
  <si>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</si>
  <si>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</si>
  <si>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</si>
  <si>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</si>
  <si>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</si>
  <si>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</si>
  <si>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</si>
  <si>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</si>
  <si>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</si>
  <si>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</si>
  <si>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</si>
  <si>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</si>
  <si>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</si>
  <si>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</si>
  <si>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</si>
  <si>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</si>
  <si>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</si>
  <si>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</si>
  <si>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</si>
  <si>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</si>
  <si>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</si>
  <si>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</si>
  <si>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</si>
  <si>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</si>
  <si>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</si>
  <si>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</si>
  <si>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</si>
  <si>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</si>
  <si>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</si>
  <si>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</si>
  <si>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</si>
  <si>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</si>
  <si>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</si>
  <si>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</si>
  <si>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</si>
  <si>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</si>
  <si>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</si>
  <si>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</si>
  <si>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</si>
  <si>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</si>
  <si>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</si>
  <si>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</si>
  <si>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</si>
  <si>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</si>
  <si>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</si>
  <si>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</si>
  <si>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</si>
  <si>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</si>
  <si>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</si>
  <si>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</si>
  <si>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</si>
  <si>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</si>
  <si>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</si>
  <si>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</si>
  <si>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</si>
  <si>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</si>
  <si>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</si>
  <si>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</si>
  <si>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</si>
  <si>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</si>
  <si>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</si>
  <si>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</si>
  <si>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</si>
  <si>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</si>
  <si>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</si>
  <si>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</si>
  <si>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</si>
  <si>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</si>
  <si>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</si>
  <si>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</si>
  <si>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</si>
  <si>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</si>
  <si>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</si>
  <si>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</si>
  <si>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</si>
  <si>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</si>
  <si>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</si>
  <si>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</si>
  <si>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</si>
  <si>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</si>
  <si>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</si>
  <si>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</si>
  <si>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</si>
  <si>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</si>
  <si>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</si>
  <si>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</si>
  <si>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</si>
  <si>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</si>
  <si>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</si>
  <si>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</si>
  <si>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</si>
  <si>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</si>
  <si>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</si>
  <si>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</si>
  <si>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</si>
  <si>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</si>
  <si>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</si>
  <si>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</si>
  <si>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</si>
  <si>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</si>
  <si>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</si>
  <si>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</si>
  <si>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</si>
  <si>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</si>
  <si>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</si>
  <si>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</si>
  <si>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</si>
  <si>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</si>
  <si>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</si>
  <si>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</si>
  <si>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</si>
  <si>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</si>
  <si>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</si>
  <si>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</si>
  <si>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</si>
  <si>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</si>
  <si>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</si>
  <si>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</si>
  <si>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</si>
  <si>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</si>
  <si>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</si>
  <si>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</si>
  <si>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</si>
  <si>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</si>
  <si>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</si>
  <si>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</si>
  <si>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</si>
  <si>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</si>
  <si>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</si>
  <si>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</si>
  <si>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</si>
  <si>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</si>
  <si>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</si>
  <si>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</si>
  <si>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</si>
  <si>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</si>
  <si>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</si>
  <si>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</si>
  <si>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</si>
  <si>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</si>
  <si>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</si>
  <si>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</si>
  <si>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</si>
  <si>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</si>
  <si>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</si>
  <si>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</si>
  <si>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</si>
  <si>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</si>
  <si>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</si>
  <si>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</si>
  <si>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</si>
  <si>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</si>
  <si>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</si>
  <si>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</si>
  <si>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</si>
  <si>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</si>
  <si>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</si>
  <si>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</si>
  <si>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</si>
  <si>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</si>
  <si>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</si>
  <si>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</si>
  <si>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</si>
  <si>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</si>
  <si>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</si>
  <si>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</si>
  <si>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</si>
  <si>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</si>
  <si>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</si>
  <si>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</si>
  <si>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</si>
  <si>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</si>
  <si>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</si>
  <si>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</si>
  <si>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</si>
  <si>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</si>
  <si>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</si>
  <si>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</si>
  <si>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</si>
  <si>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</si>
  <si>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</si>
  <si>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</si>
  <si>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</si>
  <si>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</si>
  <si>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</si>
  <si>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</si>
  <si>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</si>
  <si>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</si>
  <si>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</si>
  <si>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</si>
  <si>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</si>
  <si>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</si>
  <si>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</si>
  <si>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</si>
  <si>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</si>
  <si>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</si>
  <si>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</si>
  <si>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</si>
  <si>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</si>
  <si>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</si>
  <si>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</si>
  <si>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</si>
  <si>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</si>
  <si>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</si>
  <si>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</si>
  <si>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</si>
  <si>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</si>
  <si>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</si>
  <si>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</si>
  <si>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</si>
  <si>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</si>
  <si>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</si>
  <si>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</si>
  <si>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</si>
  <si>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</si>
  <si>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</si>
  <si>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</si>
  <si>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</si>
  <si>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</si>
  <si>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</si>
  <si>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</si>
  <si>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</si>
  <si>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</si>
  <si>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</si>
  <si>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</si>
  <si>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</si>
  <si>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</si>
  <si>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</si>
  <si>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</si>
  <si>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</si>
  <si>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Licda. Carmen Luciano</t>
  </si>
  <si>
    <t>Licda. Norma Gabriela Hernandez</t>
  </si>
  <si>
    <t>Administrativa- Financiera</t>
  </si>
  <si>
    <t>MONTO SIN ITBIS</t>
  </si>
  <si>
    <t>RETENCION</t>
  </si>
  <si>
    <t>ITBIS</t>
  </si>
  <si>
    <t>TOTAL A PAGAR</t>
  </si>
  <si>
    <t>Facturas pagadas al 31/05/2022</t>
  </si>
  <si>
    <t>OFFITEK SRL</t>
  </si>
  <si>
    <t>COMPRA EQUIPOS TECNOLOGICO A CPNA</t>
  </si>
  <si>
    <t>B1500004227</t>
  </si>
  <si>
    <t>PAGADA</t>
  </si>
  <si>
    <t>SOLUCIONES EMPRESARIAL MONEGRO CRISPIN</t>
  </si>
  <si>
    <t>B1500000313</t>
  </si>
  <si>
    <t>TERLINI DOMINICANA SRL</t>
  </si>
  <si>
    <t>ADQUISICION EQUIPOS MEDICOS PARA LOS CPNA Y CENTROS DIAGNOSTICO DEL SRSM</t>
  </si>
  <si>
    <t>B1500000103</t>
  </si>
  <si>
    <t>SERD NET SRL</t>
  </si>
  <si>
    <t>PAGO ALQUILER SILLAS Y MESAS PARA TALLER</t>
  </si>
  <si>
    <t>MANOLITO DENTAL</t>
  </si>
  <si>
    <t>ADQUISICION MATERIALES ODONTOLOGICO PARA LOS CPNA Y CENTROS DIAGNOSTICO DEL SRSM</t>
  </si>
  <si>
    <t>B1500000296</t>
  </si>
  <si>
    <t>TONER DEPOT MULTISERVICIOS EORG</t>
  </si>
  <si>
    <t>COMPRA DE TONER PARA LAS IMPRESORAS  OFICINAS DEL SRSM</t>
  </si>
  <si>
    <t>B1500004900</t>
  </si>
  <si>
    <t>SANTO DOMINGO MOTORS, S.A</t>
  </si>
  <si>
    <t>MANTENIMIENTO Y REPARACION DE LA FLOTILLA VEHICULAR DEL SRSM</t>
  </si>
  <si>
    <t>B1500020239</t>
  </si>
  <si>
    <t>B1500020904</t>
  </si>
  <si>
    <t>DEMEERO CONSTRUCTORA SRL</t>
  </si>
  <si>
    <t>ADQUISICION PAPEL SATINADO</t>
  </si>
  <si>
    <t>B1500000055</t>
  </si>
  <si>
    <t>TCO NETWORKS SRL</t>
  </si>
  <si>
    <t>ADQUISICION DE EQUIPOS TECNOLOGICO</t>
  </si>
  <si>
    <t>B1500000573</t>
  </si>
  <si>
    <t>COMERCIAL 2MB, SRL</t>
  </si>
  <si>
    <t xml:space="preserve">ADQUISICION MATERIALES DE CONSTRUCCION </t>
  </si>
  <si>
    <t>B1500000137</t>
  </si>
  <si>
    <t>E&amp;C MULTISERVICES, EIRL</t>
  </si>
  <si>
    <t>COMPRA MATERIAL DE LIMPIEZA</t>
  </si>
  <si>
    <t>B1500000970</t>
  </si>
  <si>
    <t>FLOW SRL</t>
  </si>
  <si>
    <t xml:space="preserve">ADQUISICION DE MOBILIARIOS Y EQUIPOS </t>
  </si>
  <si>
    <t>B1500000592</t>
  </si>
  <si>
    <t>SOLUCIONES COMERCIALES JIMENEZ CRUZ SRL</t>
  </si>
  <si>
    <t>ADQUISICION DE 229 SELLOS PRETINTADO DEPARTAMENTOS SRSM , CENTRO DIAGNOSTICOS Y CPNA</t>
  </si>
  <si>
    <t>B150000055</t>
  </si>
  <si>
    <t xml:space="preserve">INGENIERIA MULTIPLE </t>
  </si>
  <si>
    <t>ANTICIPO DEL 20% READECUACION CENTRO SANITARIO</t>
  </si>
  <si>
    <t>BIO NOVA SRL</t>
  </si>
  <si>
    <t>INSUMO DE LABORATORIO</t>
  </si>
  <si>
    <t>B1500008993</t>
  </si>
  <si>
    <t>MOLINA AUTO CENTER &amp; PARTS SRL</t>
  </si>
  <si>
    <t>PAGO DEDUCIBLE NISSAN FRONTIER DEL SRSM</t>
  </si>
  <si>
    <t>B1500000161</t>
  </si>
  <si>
    <t>SUPLIGENSA SRL</t>
  </si>
  <si>
    <t>EQUIPOS TECNOLOGICO</t>
  </si>
  <si>
    <t>B1500000465</t>
  </si>
  <si>
    <t>TECNOLOGIA MOTRIX</t>
  </si>
  <si>
    <t>B1500000073</t>
  </si>
  <si>
    <t>B1500000074</t>
  </si>
  <si>
    <t>B1500000075</t>
  </si>
  <si>
    <t>B1500000076</t>
  </si>
  <si>
    <t>B1500000077</t>
  </si>
  <si>
    <t>B1500000093</t>
  </si>
  <si>
    <t>B1500000094</t>
  </si>
  <si>
    <t>B1500000095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</si>
</sst>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85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65" fontId="8" fillId="0" borderId="0" xfId="0" applyNumberFormat="1" applyFont="1" applyBorder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8" fillId="0" borderId="2" xfId="8" applyNumberFormat="1" applyFont="1" applyBorder="1" applyAlignment="1">
      <alignment horizontal="left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" fontId="18" fillId="0" borderId="2" xfId="8" applyNumberFormat="1" applyFont="1" applyBorder="1" applyAlignment="1">
      <alignment horizont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164" fontId="2" fillId="2" borderId="2" xfId="1" applyNumberFormat="1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</cellXfs>
  <cellStyles count="10">
    <cellStyle name="Euro" xfId="4" xr:uid="{F23F3C7A-2834-47F0-B6F5-D9B41D4AB223}"/>
    <cellStyle name="Millares" xfId="1" builtinId="3"/>
    <cellStyle name="Millares 2" xfId="2" xr:uid="{8BFD4AA1-0360-4AE9-B023-4917B4DC5F65}"/>
    <cellStyle name="Millares 2 2" xfId="6" xr:uid="{9041FDEA-58E6-4B10-A46F-30FB5AB135CA}"/>
    <cellStyle name="Millares 2 2 2" xfId="7" xr:uid="{C3198CDF-4B55-4881-AFEF-E954E8C61660}"/>
    <cellStyle name="Millares 2 3" xfId="5" xr:uid="{27633EED-4A66-4DFD-A793-C96DC894428E}"/>
    <cellStyle name="Millares_29 feb DESEMBOLSO2004 2 2" xfId="8" xr:uid="{3E9CE069-88C6-4C18-BFAF-303CBF140483}"/>
    <cellStyle name="Normal" xfId="0" builtinId="0"/>
    <cellStyle name="Normal 2" xfId="9" xr:uid="{CEC9C0C7-B86C-414F-B7ED-88F9E9742549}"/>
    <cellStyle name="Normal 3" xfId="3" xr:uid="{F0036659-C276-443D-9733-E32A46A9AEAC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587652</xdr:colOff>
      <xdr:row>0</xdr:row>
      <xdr:rowOff>0</xdr:rowOff>
    </xdr:from>
    <xdr:to>
      <xdr:col>2</xdr:col>
      <xdr:colOff>190500</xdr:colOff>
      <xdr:row>3</xdr:row>
      <xdr:rowOff>140972</xdr:rowOff>
    </xdr:to>
    <xdr:pic>
      <xdr:nvPicPr>
        <xdr:cNvPr id="4" name="Gráfico 3">
          <a:extLst>
            <a:ext uri="{FF2B5EF4-FFF2-40B4-BE49-F238E27FC236}">
              <a16:creationId xmlns:a16="http://schemas.microsoft.com/office/drawing/2014/main" id="{3F6A9D41-E77F-47E0-8CF1-B7C91B542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609" y="0"/>
          <a:ext cx="3305174" cy="7124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81" t="s">
        <v>151</v>
      </c>
      <c r="B2" s="81"/>
      <c r="C2" s="81"/>
      <c r="D2" s="81"/>
      <c r="E2" s="81"/>
    </row>
    <row r="3" spans="1:8" ht="15" customHeight="1" x14ac:dyDescent="0.25">
      <c r="A3" s="81"/>
      <c r="B3" s="81"/>
      <c r="C3" s="81"/>
      <c r="D3" s="81"/>
      <c r="E3" s="81"/>
    </row>
    <row r="4" spans="1:8" ht="15" customHeight="1" x14ac:dyDescent="0.25">
      <c r="A4" s="81"/>
      <c r="B4" s="81"/>
      <c r="C4" s="81"/>
      <c r="D4" s="81"/>
      <c r="E4" s="81"/>
    </row>
    <row r="5" spans="1:8" ht="6" customHeight="1" x14ac:dyDescent="0.25">
      <c r="A5" s="81"/>
      <c r="B5" s="81"/>
      <c r="C5" s="81"/>
      <c r="D5" s="81"/>
      <c r="E5" s="81"/>
      <c r="F5" s="38"/>
    </row>
    <row r="6" spans="1:8" ht="41.25" customHeight="1" x14ac:dyDescent="0.25">
      <c r="A6" s="82" t="s">
        <v>891</v>
      </c>
      <c r="B6" s="82"/>
      <c r="C6" s="82"/>
      <c r="D6" s="82"/>
      <c r="E6" s="82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 x14ac:dyDescent="0.25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 x14ac:dyDescent="0.2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 x14ac:dyDescent="0.2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 x14ac:dyDescent="0.2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 x14ac:dyDescent="0.2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 x14ac:dyDescent="0.2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 x14ac:dyDescent="0.2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 x14ac:dyDescent="0.2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 x14ac:dyDescent="0.2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 x14ac:dyDescent="0.2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 x14ac:dyDescent="0.2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 x14ac:dyDescent="0.2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 x14ac:dyDescent="0.2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 x14ac:dyDescent="0.2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 x14ac:dyDescent="0.2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 x14ac:dyDescent="0.2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 x14ac:dyDescent="0.2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 x14ac:dyDescent="0.2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 x14ac:dyDescent="0.2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 x14ac:dyDescent="0.2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 x14ac:dyDescent="0.2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 x14ac:dyDescent="0.2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 x14ac:dyDescent="0.2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 x14ac:dyDescent="0.2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 x14ac:dyDescent="0.2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 x14ac:dyDescent="0.2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 x14ac:dyDescent="0.3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 x14ac:dyDescent="0.3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 x14ac:dyDescent="0.3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 x14ac:dyDescent="0.2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 x14ac:dyDescent="0.2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 x14ac:dyDescent="0.2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 x14ac:dyDescent="0.2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 x14ac:dyDescent="0.2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 x14ac:dyDescent="0.2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 x14ac:dyDescent="0.2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 x14ac:dyDescent="0.2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 x14ac:dyDescent="0.2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 x14ac:dyDescent="0.2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 x14ac:dyDescent="0.2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 x14ac:dyDescent="0.2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 x14ac:dyDescent="0.2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 x14ac:dyDescent="0.2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 x14ac:dyDescent="0.2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 x14ac:dyDescent="0.2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 x14ac:dyDescent="0.2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 x14ac:dyDescent="0.2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 x14ac:dyDescent="0.2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 x14ac:dyDescent="0.2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 x14ac:dyDescent="0.2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 x14ac:dyDescent="0.2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 x14ac:dyDescent="0.2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 x14ac:dyDescent="0.2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 x14ac:dyDescent="0.2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 x14ac:dyDescent="0.2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 x14ac:dyDescent="0.2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 x14ac:dyDescent="0.2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 x14ac:dyDescent="0.2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 x14ac:dyDescent="0.2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 x14ac:dyDescent="0.2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 x14ac:dyDescent="0.2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 x14ac:dyDescent="0.2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 x14ac:dyDescent="0.2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 x14ac:dyDescent="0.2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 x14ac:dyDescent="0.2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 x14ac:dyDescent="0.2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 x14ac:dyDescent="0.2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 x14ac:dyDescent="0.2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 x14ac:dyDescent="0.2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 x14ac:dyDescent="0.2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 x14ac:dyDescent="0.2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 x14ac:dyDescent="0.2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 x14ac:dyDescent="0.2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 x14ac:dyDescent="0.2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 x14ac:dyDescent="0.2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 x14ac:dyDescent="0.2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 x14ac:dyDescent="0.2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 x14ac:dyDescent="0.2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 x14ac:dyDescent="0.2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 x14ac:dyDescent="0.2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 x14ac:dyDescent="0.2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 x14ac:dyDescent="0.2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 x14ac:dyDescent="0.2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 x14ac:dyDescent="0.2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 x14ac:dyDescent="0.2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 x14ac:dyDescent="0.2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 x14ac:dyDescent="0.2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 x14ac:dyDescent="0.2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 x14ac:dyDescent="0.2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 x14ac:dyDescent="0.2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 x14ac:dyDescent="0.2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 x14ac:dyDescent="0.2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 x14ac:dyDescent="0.2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 x14ac:dyDescent="0.2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 x14ac:dyDescent="0.2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 x14ac:dyDescent="0.2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 x14ac:dyDescent="0.2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 x14ac:dyDescent="0.2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 x14ac:dyDescent="0.2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 x14ac:dyDescent="0.2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 x14ac:dyDescent="0.2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 x14ac:dyDescent="0.2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 x14ac:dyDescent="0.2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 x14ac:dyDescent="0.2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 x14ac:dyDescent="0.2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 x14ac:dyDescent="0.2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 x14ac:dyDescent="0.2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 x14ac:dyDescent="0.2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 x14ac:dyDescent="0.2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 x14ac:dyDescent="0.2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 x14ac:dyDescent="0.2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 x14ac:dyDescent="0.2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 x14ac:dyDescent="0.2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 x14ac:dyDescent="0.2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 x14ac:dyDescent="0.2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 x14ac:dyDescent="0.2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 x14ac:dyDescent="0.2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 x14ac:dyDescent="0.2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 x14ac:dyDescent="0.2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 x14ac:dyDescent="0.2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 x14ac:dyDescent="0.2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 x14ac:dyDescent="0.2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 x14ac:dyDescent="0.2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 x14ac:dyDescent="0.2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 x14ac:dyDescent="0.2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 x14ac:dyDescent="0.2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 x14ac:dyDescent="0.2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 x14ac:dyDescent="0.2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 x14ac:dyDescent="0.2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 x14ac:dyDescent="0.2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 x14ac:dyDescent="0.2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 x14ac:dyDescent="0.2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 x14ac:dyDescent="0.2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 x14ac:dyDescent="0.2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 x14ac:dyDescent="0.2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 x14ac:dyDescent="0.2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 x14ac:dyDescent="0.2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 x14ac:dyDescent="0.2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 x14ac:dyDescent="0.2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 x14ac:dyDescent="0.2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 x14ac:dyDescent="0.2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 x14ac:dyDescent="0.2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 x14ac:dyDescent="0.2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 x14ac:dyDescent="0.2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 x14ac:dyDescent="0.2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 x14ac:dyDescent="0.2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 x14ac:dyDescent="0.2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 x14ac:dyDescent="0.2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 x14ac:dyDescent="0.2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 x14ac:dyDescent="0.2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 x14ac:dyDescent="0.2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 x14ac:dyDescent="0.2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 x14ac:dyDescent="0.2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 x14ac:dyDescent="0.2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 x14ac:dyDescent="0.2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 x14ac:dyDescent="0.2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 x14ac:dyDescent="0.2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 x14ac:dyDescent="0.2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 x14ac:dyDescent="0.2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 x14ac:dyDescent="0.2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 x14ac:dyDescent="0.2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 x14ac:dyDescent="0.2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 x14ac:dyDescent="0.2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 x14ac:dyDescent="0.2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 x14ac:dyDescent="0.2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 x14ac:dyDescent="0.2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 x14ac:dyDescent="0.2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 x14ac:dyDescent="0.2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 x14ac:dyDescent="0.2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 x14ac:dyDescent="0.2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 x14ac:dyDescent="0.2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 x14ac:dyDescent="0.2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 x14ac:dyDescent="0.2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 x14ac:dyDescent="0.2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 x14ac:dyDescent="0.2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 x14ac:dyDescent="0.2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 x14ac:dyDescent="0.2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 x14ac:dyDescent="0.2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 x14ac:dyDescent="0.2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 x14ac:dyDescent="0.2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 x14ac:dyDescent="0.2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 x14ac:dyDescent="0.2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 x14ac:dyDescent="0.2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 x14ac:dyDescent="0.2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 x14ac:dyDescent="0.2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 x14ac:dyDescent="0.2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 x14ac:dyDescent="0.2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 x14ac:dyDescent="0.2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 x14ac:dyDescent="0.2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 x14ac:dyDescent="0.2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 x14ac:dyDescent="0.2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 x14ac:dyDescent="0.2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 x14ac:dyDescent="0.2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 x14ac:dyDescent="0.2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 x14ac:dyDescent="0.2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 x14ac:dyDescent="0.2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 x14ac:dyDescent="0.2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 x14ac:dyDescent="0.2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 x14ac:dyDescent="0.2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 x14ac:dyDescent="0.2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 x14ac:dyDescent="0.2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 x14ac:dyDescent="0.2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 x14ac:dyDescent="0.2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 x14ac:dyDescent="0.2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 x14ac:dyDescent="0.2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 x14ac:dyDescent="0.2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 x14ac:dyDescent="0.2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 x14ac:dyDescent="0.2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 x14ac:dyDescent="0.2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 x14ac:dyDescent="0.2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 x14ac:dyDescent="0.2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 x14ac:dyDescent="0.2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 x14ac:dyDescent="0.2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 x14ac:dyDescent="0.2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 x14ac:dyDescent="0.2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 x14ac:dyDescent="0.2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 x14ac:dyDescent="0.2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 x14ac:dyDescent="0.2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 x14ac:dyDescent="0.2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 x14ac:dyDescent="0.2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 x14ac:dyDescent="0.2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 x14ac:dyDescent="0.2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 x14ac:dyDescent="0.2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 x14ac:dyDescent="0.2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 x14ac:dyDescent="0.2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 x14ac:dyDescent="0.2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 x14ac:dyDescent="0.2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 x14ac:dyDescent="0.2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 x14ac:dyDescent="0.2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 x14ac:dyDescent="0.2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 x14ac:dyDescent="0.2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 x14ac:dyDescent="0.2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 x14ac:dyDescent="0.2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 x14ac:dyDescent="0.2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 x14ac:dyDescent="0.2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 x14ac:dyDescent="0.2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 x14ac:dyDescent="0.2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 x14ac:dyDescent="0.2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 x14ac:dyDescent="0.2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 x14ac:dyDescent="0.2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 x14ac:dyDescent="0.2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 x14ac:dyDescent="0.2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 x14ac:dyDescent="0.2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 x14ac:dyDescent="0.2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 x14ac:dyDescent="0.2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 x14ac:dyDescent="0.2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 x14ac:dyDescent="0.2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 x14ac:dyDescent="0.2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 x14ac:dyDescent="0.2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 x14ac:dyDescent="0.2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 x14ac:dyDescent="0.2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 x14ac:dyDescent="0.2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 x14ac:dyDescent="0.2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 x14ac:dyDescent="0.2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 x14ac:dyDescent="0.2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 x14ac:dyDescent="0.2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 x14ac:dyDescent="0.2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 x14ac:dyDescent="0.2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 x14ac:dyDescent="0.2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 x14ac:dyDescent="0.2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 x14ac:dyDescent="0.2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 x14ac:dyDescent="0.2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 x14ac:dyDescent="0.2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 x14ac:dyDescent="0.2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 x14ac:dyDescent="0.2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 x14ac:dyDescent="0.2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 x14ac:dyDescent="0.2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 x14ac:dyDescent="0.2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 x14ac:dyDescent="0.2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 x14ac:dyDescent="0.2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 x14ac:dyDescent="0.2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 x14ac:dyDescent="0.2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 x14ac:dyDescent="0.2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 x14ac:dyDescent="0.2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 x14ac:dyDescent="0.2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 x14ac:dyDescent="0.2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 x14ac:dyDescent="0.2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 x14ac:dyDescent="0.2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 x14ac:dyDescent="0.2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 x14ac:dyDescent="0.2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 x14ac:dyDescent="0.2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 x14ac:dyDescent="0.2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 x14ac:dyDescent="0.2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 x14ac:dyDescent="0.2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 x14ac:dyDescent="0.2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 x14ac:dyDescent="0.2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 x14ac:dyDescent="0.2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 x14ac:dyDescent="0.2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 x14ac:dyDescent="0.2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 x14ac:dyDescent="0.2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 x14ac:dyDescent="0.2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 x14ac:dyDescent="0.2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 x14ac:dyDescent="0.2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 x14ac:dyDescent="0.2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 x14ac:dyDescent="0.2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 x14ac:dyDescent="0.2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 x14ac:dyDescent="0.2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 x14ac:dyDescent="0.2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 x14ac:dyDescent="0.2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 x14ac:dyDescent="0.2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 x14ac:dyDescent="0.2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 x14ac:dyDescent="0.2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 x14ac:dyDescent="0.2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 x14ac:dyDescent="0.2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 x14ac:dyDescent="0.2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 x14ac:dyDescent="0.2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 x14ac:dyDescent="0.2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 x14ac:dyDescent="0.2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 x14ac:dyDescent="0.2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 x14ac:dyDescent="0.2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 x14ac:dyDescent="0.2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 x14ac:dyDescent="0.2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 x14ac:dyDescent="0.2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 x14ac:dyDescent="0.2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 x14ac:dyDescent="0.2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 x14ac:dyDescent="0.2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 x14ac:dyDescent="0.2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 x14ac:dyDescent="0.2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 x14ac:dyDescent="0.2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 x14ac:dyDescent="0.2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 x14ac:dyDescent="0.2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 x14ac:dyDescent="0.2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 x14ac:dyDescent="0.2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 x14ac:dyDescent="0.2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 x14ac:dyDescent="0.2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 x14ac:dyDescent="0.2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 x14ac:dyDescent="0.2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 x14ac:dyDescent="0.2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 x14ac:dyDescent="0.2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 x14ac:dyDescent="0.2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 x14ac:dyDescent="0.2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 x14ac:dyDescent="0.2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 x14ac:dyDescent="0.2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 x14ac:dyDescent="0.2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 x14ac:dyDescent="0.2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 x14ac:dyDescent="0.2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 x14ac:dyDescent="0.2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 x14ac:dyDescent="0.2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 x14ac:dyDescent="0.2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 x14ac:dyDescent="0.2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 x14ac:dyDescent="0.2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 x14ac:dyDescent="0.2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 x14ac:dyDescent="0.2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 x14ac:dyDescent="0.2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 x14ac:dyDescent="0.2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 x14ac:dyDescent="0.2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 x14ac:dyDescent="0.2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 x14ac:dyDescent="0.2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 x14ac:dyDescent="0.2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 x14ac:dyDescent="0.2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 x14ac:dyDescent="0.2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 x14ac:dyDescent="0.2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 x14ac:dyDescent="0.2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 x14ac:dyDescent="0.2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 x14ac:dyDescent="0.2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 x14ac:dyDescent="0.2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 x14ac:dyDescent="0.2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 x14ac:dyDescent="0.2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 x14ac:dyDescent="0.2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 x14ac:dyDescent="0.2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 x14ac:dyDescent="0.2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 x14ac:dyDescent="0.2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 x14ac:dyDescent="0.2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 x14ac:dyDescent="0.2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 x14ac:dyDescent="0.2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 x14ac:dyDescent="0.2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 x14ac:dyDescent="0.2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 x14ac:dyDescent="0.2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 x14ac:dyDescent="0.2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 x14ac:dyDescent="0.2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 x14ac:dyDescent="0.2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 x14ac:dyDescent="0.2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 x14ac:dyDescent="0.2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 x14ac:dyDescent="0.2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 x14ac:dyDescent="0.2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 x14ac:dyDescent="0.2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 x14ac:dyDescent="0.2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 x14ac:dyDescent="0.2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 x14ac:dyDescent="0.2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 x14ac:dyDescent="0.2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 x14ac:dyDescent="0.2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 x14ac:dyDescent="0.2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 x14ac:dyDescent="0.2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 x14ac:dyDescent="0.2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 x14ac:dyDescent="0.2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 x14ac:dyDescent="0.2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 x14ac:dyDescent="0.2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 x14ac:dyDescent="0.2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 x14ac:dyDescent="0.2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 x14ac:dyDescent="0.2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 x14ac:dyDescent="0.2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 x14ac:dyDescent="0.2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 x14ac:dyDescent="0.2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 x14ac:dyDescent="0.2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 x14ac:dyDescent="0.2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 x14ac:dyDescent="0.2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 x14ac:dyDescent="0.2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 x14ac:dyDescent="0.2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 x14ac:dyDescent="0.2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 x14ac:dyDescent="0.2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 x14ac:dyDescent="0.2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 x14ac:dyDescent="0.2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 x14ac:dyDescent="0.2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 x14ac:dyDescent="0.2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 x14ac:dyDescent="0.2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 x14ac:dyDescent="0.2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 x14ac:dyDescent="0.2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 x14ac:dyDescent="0.2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 x14ac:dyDescent="0.2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 x14ac:dyDescent="0.2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 x14ac:dyDescent="0.2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 x14ac:dyDescent="0.2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 x14ac:dyDescent="0.2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 x14ac:dyDescent="0.2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 x14ac:dyDescent="0.2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 x14ac:dyDescent="0.2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 x14ac:dyDescent="0.2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 x14ac:dyDescent="0.2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 x14ac:dyDescent="0.2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 x14ac:dyDescent="0.2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 x14ac:dyDescent="0.2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 x14ac:dyDescent="0.2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 x14ac:dyDescent="0.2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 x14ac:dyDescent="0.2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 x14ac:dyDescent="0.2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 x14ac:dyDescent="0.2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 x14ac:dyDescent="0.2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 x14ac:dyDescent="0.2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 x14ac:dyDescent="0.2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 x14ac:dyDescent="0.2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 x14ac:dyDescent="0.2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 x14ac:dyDescent="0.2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 x14ac:dyDescent="0.2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 x14ac:dyDescent="0.2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 x14ac:dyDescent="0.2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 x14ac:dyDescent="0.2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 x14ac:dyDescent="0.2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 x14ac:dyDescent="0.2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 x14ac:dyDescent="0.2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 x14ac:dyDescent="0.2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 x14ac:dyDescent="0.2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 x14ac:dyDescent="0.2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 x14ac:dyDescent="0.2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 x14ac:dyDescent="0.2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 x14ac:dyDescent="0.2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 x14ac:dyDescent="0.2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 x14ac:dyDescent="0.2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 x14ac:dyDescent="0.2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 x14ac:dyDescent="0.2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 x14ac:dyDescent="0.2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 x14ac:dyDescent="0.2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 x14ac:dyDescent="0.2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 x14ac:dyDescent="0.2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 x14ac:dyDescent="0.2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 x14ac:dyDescent="0.2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 x14ac:dyDescent="0.2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 x14ac:dyDescent="0.2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 x14ac:dyDescent="0.2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 x14ac:dyDescent="0.2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 x14ac:dyDescent="0.2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 x14ac:dyDescent="0.2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 x14ac:dyDescent="0.2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 x14ac:dyDescent="0.2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 x14ac:dyDescent="0.2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 x14ac:dyDescent="0.2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 x14ac:dyDescent="0.2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 x14ac:dyDescent="0.2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 x14ac:dyDescent="0.2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 x14ac:dyDescent="0.2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 x14ac:dyDescent="0.2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 x14ac:dyDescent="0.2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 x14ac:dyDescent="0.2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 x14ac:dyDescent="0.2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 x14ac:dyDescent="0.2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 x14ac:dyDescent="0.2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 x14ac:dyDescent="0.2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 x14ac:dyDescent="0.2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 x14ac:dyDescent="0.2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 x14ac:dyDescent="0.2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 x14ac:dyDescent="0.2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 x14ac:dyDescent="0.2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 x14ac:dyDescent="0.2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 x14ac:dyDescent="0.2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 x14ac:dyDescent="0.2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 x14ac:dyDescent="0.2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 x14ac:dyDescent="0.2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 x14ac:dyDescent="0.2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 x14ac:dyDescent="0.2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 x14ac:dyDescent="0.2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 x14ac:dyDescent="0.2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 x14ac:dyDescent="0.2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 x14ac:dyDescent="0.2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 x14ac:dyDescent="0.2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 x14ac:dyDescent="0.2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 x14ac:dyDescent="0.2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 x14ac:dyDescent="0.2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 x14ac:dyDescent="0.2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 x14ac:dyDescent="0.2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 x14ac:dyDescent="0.2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 x14ac:dyDescent="0.2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 x14ac:dyDescent="0.2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 x14ac:dyDescent="0.2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 x14ac:dyDescent="0.2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 x14ac:dyDescent="0.2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 x14ac:dyDescent="0.2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 x14ac:dyDescent="0.2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 x14ac:dyDescent="0.2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 x14ac:dyDescent="0.2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 x14ac:dyDescent="0.2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 x14ac:dyDescent="0.2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 x14ac:dyDescent="0.2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 x14ac:dyDescent="0.2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 x14ac:dyDescent="0.2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 x14ac:dyDescent="0.2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 x14ac:dyDescent="0.2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 x14ac:dyDescent="0.2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 x14ac:dyDescent="0.2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 x14ac:dyDescent="0.2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 x14ac:dyDescent="0.2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 x14ac:dyDescent="0.2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 x14ac:dyDescent="0.2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 x14ac:dyDescent="0.2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 x14ac:dyDescent="0.2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 x14ac:dyDescent="0.2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 x14ac:dyDescent="0.2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 x14ac:dyDescent="0.2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 x14ac:dyDescent="0.2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 x14ac:dyDescent="0.2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 x14ac:dyDescent="0.2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 x14ac:dyDescent="0.2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 x14ac:dyDescent="0.2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 x14ac:dyDescent="0.2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 x14ac:dyDescent="0.2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 x14ac:dyDescent="0.2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 x14ac:dyDescent="0.2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 x14ac:dyDescent="0.2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 x14ac:dyDescent="0.2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 x14ac:dyDescent="0.2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 x14ac:dyDescent="0.2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 x14ac:dyDescent="0.2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 x14ac:dyDescent="0.2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 x14ac:dyDescent="0.2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 x14ac:dyDescent="0.2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 x14ac:dyDescent="0.2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 x14ac:dyDescent="0.2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 x14ac:dyDescent="0.2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 x14ac:dyDescent="0.2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 x14ac:dyDescent="0.2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 x14ac:dyDescent="0.2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 x14ac:dyDescent="0.2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 x14ac:dyDescent="0.2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 x14ac:dyDescent="0.2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 x14ac:dyDescent="0.2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 x14ac:dyDescent="0.2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 x14ac:dyDescent="0.2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 x14ac:dyDescent="0.2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 x14ac:dyDescent="0.2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 x14ac:dyDescent="0.2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 x14ac:dyDescent="0.2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 x14ac:dyDescent="0.2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 x14ac:dyDescent="0.2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 x14ac:dyDescent="0.2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 x14ac:dyDescent="0.2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 x14ac:dyDescent="0.2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 x14ac:dyDescent="0.2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 x14ac:dyDescent="0.2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 x14ac:dyDescent="0.2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 x14ac:dyDescent="0.2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 x14ac:dyDescent="0.2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 x14ac:dyDescent="0.2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 x14ac:dyDescent="0.2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 x14ac:dyDescent="0.2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 x14ac:dyDescent="0.2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 x14ac:dyDescent="0.2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 x14ac:dyDescent="0.2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 x14ac:dyDescent="0.2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 x14ac:dyDescent="0.2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 x14ac:dyDescent="0.2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 x14ac:dyDescent="0.2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 x14ac:dyDescent="0.2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 x14ac:dyDescent="0.2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 x14ac:dyDescent="0.2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 x14ac:dyDescent="0.2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 x14ac:dyDescent="0.2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 x14ac:dyDescent="0.2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 x14ac:dyDescent="0.2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 x14ac:dyDescent="0.2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 x14ac:dyDescent="0.2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 x14ac:dyDescent="0.2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 x14ac:dyDescent="0.2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 x14ac:dyDescent="0.2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 x14ac:dyDescent="0.2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 x14ac:dyDescent="0.2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 x14ac:dyDescent="0.2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 x14ac:dyDescent="0.2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 x14ac:dyDescent="0.2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 x14ac:dyDescent="0.2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 x14ac:dyDescent="0.2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 x14ac:dyDescent="0.2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 x14ac:dyDescent="0.2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 x14ac:dyDescent="0.2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 x14ac:dyDescent="0.2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 x14ac:dyDescent="0.2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 x14ac:dyDescent="0.2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 x14ac:dyDescent="0.2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 x14ac:dyDescent="0.2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 x14ac:dyDescent="0.2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 x14ac:dyDescent="0.2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 x14ac:dyDescent="0.2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 x14ac:dyDescent="0.2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 x14ac:dyDescent="0.2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138</v>
      </c>
      <c r="D846" s="13" t="s">
        <v>139</v>
      </c>
      <c r="E846" s="12" t="s">
        <v>140</v>
      </c>
    </row>
    <row r="847" spans="1:8" ht="15" customHeight="1" x14ac:dyDescent="0.25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 x14ac:dyDescent="0.25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 x14ac:dyDescent="0.25">
      <c r="A849" s="18" t="s">
        <v>147</v>
      </c>
      <c r="D849" s="19" t="s">
        <v>148</v>
      </c>
      <c r="E849" s="20" t="s">
        <v>149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E0B3-F2A9-4E44-825F-A08672E4D72B}">
  <dimension ref="B1:G45"/>
  <sheetViews>
    <sheetView tabSelected="1" zoomScale="90" zoomScaleNormal="90" workbookViewId="0">
      <selection activeCell="C28" sqref="C28"/>
    </sheetView>
  </sheetViews>
  <sheetFormatPr baseColWidth="10" defaultRowHeight="15" x14ac:dyDescent="0.25"/>
  <cols>
    <col min="1" max="1" width="1.7109375" customWidth="1"/>
    <col min="2" max="2" width="55.5703125" customWidth="1"/>
    <col min="3" max="3" width="52" customWidth="1"/>
    <col min="4" max="4" width="17" style="58" customWidth="1"/>
    <col min="5" max="5" width="17.28515625" style="58" customWidth="1"/>
    <col min="6" max="6" width="13.42578125" customWidth="1"/>
    <col min="7" max="7" width="16" customWidth="1"/>
  </cols>
  <sheetData>
    <row r="1" spans="2:7" x14ac:dyDescent="0.25">
      <c r="G1" s="52"/>
    </row>
    <row r="2" spans="2:7" x14ac:dyDescent="0.25">
      <c r="G2" s="52"/>
    </row>
    <row r="3" spans="2:7" x14ac:dyDescent="0.25">
      <c r="G3" s="52"/>
    </row>
    <row r="4" spans="2:7" x14ac:dyDescent="0.25">
      <c r="C4" s="83" t="s">
        <v>1357</v>
      </c>
      <c r="D4" s="83"/>
      <c r="E4" s="83"/>
      <c r="F4" s="83"/>
      <c r="G4" s="83"/>
    </row>
    <row r="5" spans="2:7" hidden="1" x14ac:dyDescent="0.25">
      <c r="G5" s="52"/>
    </row>
    <row r="6" spans="2:7" ht="30" x14ac:dyDescent="0.25">
      <c r="B6" s="64" t="s">
        <v>2</v>
      </c>
      <c r="C6" s="64" t="s">
        <v>1347</v>
      </c>
      <c r="D6" s="65" t="s">
        <v>1</v>
      </c>
      <c r="E6" s="66" t="s">
        <v>0</v>
      </c>
      <c r="F6" s="66" t="s">
        <v>1348</v>
      </c>
      <c r="G6" s="67" t="s">
        <v>1346</v>
      </c>
    </row>
    <row r="7" spans="2:7" x14ac:dyDescent="0.25">
      <c r="B7" s="53" t="s">
        <v>1358</v>
      </c>
      <c r="C7" s="70" t="s">
        <v>1359</v>
      </c>
      <c r="D7" s="73">
        <v>44652</v>
      </c>
      <c r="E7" s="73" t="s">
        <v>1360</v>
      </c>
      <c r="F7" s="63" t="s">
        <v>1361</v>
      </c>
      <c r="G7" s="71">
        <v>466395.67</v>
      </c>
    </row>
    <row r="8" spans="2:7" x14ac:dyDescent="0.25">
      <c r="B8" s="70" t="s">
        <v>1362</v>
      </c>
      <c r="C8" s="70"/>
      <c r="D8" s="73">
        <v>44643</v>
      </c>
      <c r="E8" s="76" t="s">
        <v>1363</v>
      </c>
      <c r="F8" s="63" t="s">
        <v>1361</v>
      </c>
      <c r="G8" s="71">
        <v>344243.20000000001</v>
      </c>
    </row>
    <row r="9" spans="2:7" ht="36.75" customHeight="1" x14ac:dyDescent="0.25">
      <c r="B9" s="53" t="s">
        <v>1364</v>
      </c>
      <c r="C9" s="70" t="s">
        <v>1365</v>
      </c>
      <c r="D9" s="73">
        <v>44676</v>
      </c>
      <c r="E9" s="76" t="s">
        <v>1366</v>
      </c>
      <c r="F9" s="63" t="s">
        <v>1361</v>
      </c>
      <c r="G9" s="71">
        <v>1392736.3</v>
      </c>
    </row>
    <row r="10" spans="2:7" x14ac:dyDescent="0.25">
      <c r="B10" s="53" t="s">
        <v>1367</v>
      </c>
      <c r="C10" s="70" t="s">
        <v>1368</v>
      </c>
      <c r="D10" s="73">
        <v>44650</v>
      </c>
      <c r="E10" s="76" t="s">
        <v>393</v>
      </c>
      <c r="F10" s="63" t="s">
        <v>1361</v>
      </c>
      <c r="G10" s="71">
        <v>13357.4</v>
      </c>
    </row>
    <row r="11" spans="2:7" ht="38.25" customHeight="1" x14ac:dyDescent="0.25">
      <c r="B11" s="53" t="s">
        <v>1369</v>
      </c>
      <c r="C11" s="70" t="s">
        <v>1370</v>
      </c>
      <c r="D11" s="73">
        <v>44672</v>
      </c>
      <c r="E11" s="76" t="s">
        <v>1371</v>
      </c>
      <c r="F11" s="63" t="s">
        <v>1361</v>
      </c>
      <c r="G11" s="71">
        <v>481464.75</v>
      </c>
    </row>
    <row r="12" spans="2:7" ht="23.25" x14ac:dyDescent="0.25">
      <c r="B12" s="53" t="s">
        <v>1372</v>
      </c>
      <c r="C12" s="70" t="s">
        <v>1373</v>
      </c>
      <c r="D12" s="73">
        <v>44672</v>
      </c>
      <c r="E12" s="76" t="s">
        <v>1374</v>
      </c>
      <c r="F12" s="63" t="s">
        <v>1361</v>
      </c>
      <c r="G12" s="71">
        <v>423433.6</v>
      </c>
    </row>
    <row r="13" spans="2:7" ht="28.5" customHeight="1" x14ac:dyDescent="0.25">
      <c r="B13" s="53" t="s">
        <v>1375</v>
      </c>
      <c r="C13" s="70" t="s">
        <v>1376</v>
      </c>
      <c r="D13" s="73">
        <v>44607</v>
      </c>
      <c r="E13" s="76" t="s">
        <v>1377</v>
      </c>
      <c r="F13" s="63" t="s">
        <v>1361</v>
      </c>
      <c r="G13" s="80">
        <v>11999.8</v>
      </c>
    </row>
    <row r="14" spans="2:7" ht="28.5" customHeight="1" x14ac:dyDescent="0.25">
      <c r="B14" s="53" t="s">
        <v>1375</v>
      </c>
      <c r="C14" s="70" t="s">
        <v>1376</v>
      </c>
      <c r="D14" s="73">
        <v>44659</v>
      </c>
      <c r="E14" s="76" t="s">
        <v>1378</v>
      </c>
      <c r="F14" s="63" t="s">
        <v>1361</v>
      </c>
      <c r="G14" s="71">
        <v>14564.4005</v>
      </c>
    </row>
    <row r="15" spans="2:7" x14ac:dyDescent="0.25">
      <c r="B15" s="53" t="s">
        <v>1379</v>
      </c>
      <c r="C15" s="70" t="s">
        <v>1380</v>
      </c>
      <c r="D15" s="74">
        <v>44525</v>
      </c>
      <c r="E15" s="76" t="s">
        <v>1381</v>
      </c>
      <c r="F15" s="63" t="s">
        <v>1361</v>
      </c>
      <c r="G15" s="72">
        <v>25425</v>
      </c>
    </row>
    <row r="16" spans="2:7" x14ac:dyDescent="0.25">
      <c r="B16" s="54" t="s">
        <v>1382</v>
      </c>
      <c r="C16" s="70" t="s">
        <v>1383</v>
      </c>
      <c r="D16" s="75">
        <v>44644</v>
      </c>
      <c r="E16" s="76" t="s">
        <v>1384</v>
      </c>
      <c r="F16" s="63" t="s">
        <v>1361</v>
      </c>
      <c r="G16" s="72">
        <v>15485.85</v>
      </c>
    </row>
    <row r="17" spans="2:7" x14ac:dyDescent="0.25">
      <c r="B17" s="69" t="s">
        <v>1385</v>
      </c>
      <c r="C17" s="70" t="s">
        <v>1386</v>
      </c>
      <c r="D17" s="74">
        <v>44690</v>
      </c>
      <c r="E17" s="76" t="s">
        <v>1387</v>
      </c>
      <c r="F17" s="63" t="s">
        <v>1361</v>
      </c>
      <c r="G17" s="72">
        <v>39105.29</v>
      </c>
    </row>
    <row r="18" spans="2:7" x14ac:dyDescent="0.25">
      <c r="B18" s="68" t="s">
        <v>1388</v>
      </c>
      <c r="C18" s="70" t="s">
        <v>1389</v>
      </c>
      <c r="D18" s="74">
        <v>44663</v>
      </c>
      <c r="E18" s="76" t="s">
        <v>1390</v>
      </c>
      <c r="F18" s="63" t="s">
        <v>1361</v>
      </c>
      <c r="G18" s="57">
        <v>85539.87</v>
      </c>
    </row>
    <row r="19" spans="2:7" x14ac:dyDescent="0.25">
      <c r="B19" s="68" t="s">
        <v>1391</v>
      </c>
      <c r="C19" s="70" t="s">
        <v>1392</v>
      </c>
      <c r="D19" s="74">
        <v>44656</v>
      </c>
      <c r="E19" s="76" t="s">
        <v>1393</v>
      </c>
      <c r="F19" s="63" t="s">
        <v>1361</v>
      </c>
      <c r="G19" s="57">
        <v>2846470.56</v>
      </c>
    </row>
    <row r="20" spans="2:7" ht="34.5" x14ac:dyDescent="0.25">
      <c r="B20" s="68" t="s">
        <v>1394</v>
      </c>
      <c r="C20" s="70" t="s">
        <v>1395</v>
      </c>
      <c r="D20" s="74">
        <v>44662</v>
      </c>
      <c r="E20" s="76" t="s">
        <v>1396</v>
      </c>
      <c r="F20" s="63" t="s">
        <v>1361</v>
      </c>
      <c r="G20" s="57">
        <v>219954.5</v>
      </c>
    </row>
    <row r="21" spans="2:7" x14ac:dyDescent="0.25">
      <c r="B21" s="68" t="s">
        <v>1397</v>
      </c>
      <c r="C21" s="70" t="s">
        <v>1398</v>
      </c>
      <c r="D21" s="74">
        <v>44711</v>
      </c>
      <c r="E21" s="76"/>
      <c r="F21" s="63" t="s">
        <v>1361</v>
      </c>
      <c r="G21" s="57">
        <v>452325.08</v>
      </c>
    </row>
    <row r="22" spans="2:7" x14ac:dyDescent="0.25">
      <c r="B22" s="68" t="s">
        <v>1399</v>
      </c>
      <c r="C22" s="70" t="s">
        <v>1400</v>
      </c>
      <c r="D22" s="74">
        <v>44692</v>
      </c>
      <c r="E22" s="76" t="s">
        <v>1401</v>
      </c>
      <c r="F22" s="63" t="s">
        <v>1361</v>
      </c>
      <c r="G22" s="57">
        <v>576521.75</v>
      </c>
    </row>
    <row r="23" spans="2:7" x14ac:dyDescent="0.25">
      <c r="B23" s="68" t="s">
        <v>1402</v>
      </c>
      <c r="C23" s="70" t="s">
        <v>1403</v>
      </c>
      <c r="D23" s="74">
        <v>44607</v>
      </c>
      <c r="E23" s="76" t="s">
        <v>1404</v>
      </c>
      <c r="F23" s="63" t="s">
        <v>1361</v>
      </c>
      <c r="G23" s="57">
        <v>16997.88</v>
      </c>
    </row>
    <row r="24" spans="2:7" x14ac:dyDescent="0.25">
      <c r="B24" s="56" t="s">
        <v>1405</v>
      </c>
      <c r="C24" s="70" t="s">
        <v>1406</v>
      </c>
      <c r="D24" s="75">
        <v>44643</v>
      </c>
      <c r="E24" s="76" t="s">
        <v>1407</v>
      </c>
      <c r="F24" s="63" t="s">
        <v>1361</v>
      </c>
      <c r="G24" s="57">
        <v>45657.65</v>
      </c>
    </row>
    <row r="25" spans="2:7" ht="24.95" customHeight="1" x14ac:dyDescent="0.25">
      <c r="B25" s="56" t="s">
        <v>1408</v>
      </c>
      <c r="C25" s="70" t="s">
        <v>1376</v>
      </c>
      <c r="D25" s="75">
        <v>44511</v>
      </c>
      <c r="E25" s="76" t="s">
        <v>1409</v>
      </c>
      <c r="F25" s="63" t="s">
        <v>1361</v>
      </c>
      <c r="G25" s="57">
        <v>4859</v>
      </c>
    </row>
    <row r="26" spans="2:7" ht="24.95" customHeight="1" x14ac:dyDescent="0.25">
      <c r="B26" s="56" t="s">
        <v>1408</v>
      </c>
      <c r="C26" s="70" t="s">
        <v>1376</v>
      </c>
      <c r="D26" s="75">
        <v>44523</v>
      </c>
      <c r="E26" s="76" t="s">
        <v>1410</v>
      </c>
      <c r="F26" s="63" t="s">
        <v>1361</v>
      </c>
      <c r="G26" s="57">
        <v>27515.5</v>
      </c>
    </row>
    <row r="27" spans="2:7" ht="24.95" customHeight="1" x14ac:dyDescent="0.25">
      <c r="B27" s="56" t="s">
        <v>1408</v>
      </c>
      <c r="C27" s="70" t="s">
        <v>1376</v>
      </c>
      <c r="D27" s="75">
        <v>44523</v>
      </c>
      <c r="E27" s="76" t="s">
        <v>1411</v>
      </c>
      <c r="F27" s="63" t="s">
        <v>1361</v>
      </c>
      <c r="G27" s="57">
        <v>5876</v>
      </c>
    </row>
    <row r="28" spans="2:7" ht="24.95" customHeight="1" x14ac:dyDescent="0.25">
      <c r="B28" s="56" t="s">
        <v>1408</v>
      </c>
      <c r="C28" s="70" t="s">
        <v>1376</v>
      </c>
      <c r="D28" s="75">
        <v>44533</v>
      </c>
      <c r="E28" s="76" t="s">
        <v>1412</v>
      </c>
      <c r="F28" s="63" t="s">
        <v>1361</v>
      </c>
      <c r="G28" s="57">
        <v>8475</v>
      </c>
    </row>
    <row r="29" spans="2:7" ht="24.95" customHeight="1" x14ac:dyDescent="0.25">
      <c r="B29" s="56" t="s">
        <v>1408</v>
      </c>
      <c r="C29" s="70" t="s">
        <v>1376</v>
      </c>
      <c r="D29" s="75">
        <v>44533</v>
      </c>
      <c r="E29" s="76" t="s">
        <v>1413</v>
      </c>
      <c r="F29" s="63" t="s">
        <v>1361</v>
      </c>
      <c r="G29" s="57">
        <v>6102</v>
      </c>
    </row>
    <row r="30" spans="2:7" ht="24.95" customHeight="1" x14ac:dyDescent="0.25">
      <c r="B30" s="56" t="s">
        <v>1408</v>
      </c>
      <c r="C30" s="70" t="s">
        <v>1376</v>
      </c>
      <c r="D30" s="75">
        <v>44658</v>
      </c>
      <c r="E30" s="76" t="s">
        <v>29</v>
      </c>
      <c r="F30" s="63" t="s">
        <v>1361</v>
      </c>
      <c r="G30" s="57">
        <v>20424.75</v>
      </c>
    </row>
    <row r="31" spans="2:7" ht="24.95" customHeight="1" x14ac:dyDescent="0.25">
      <c r="B31" s="56" t="s">
        <v>1408</v>
      </c>
      <c r="C31" s="70" t="s">
        <v>1376</v>
      </c>
      <c r="D31" s="75">
        <v>44671</v>
      </c>
      <c r="E31" s="76" t="s">
        <v>1414</v>
      </c>
      <c r="F31" s="63" t="s">
        <v>1361</v>
      </c>
      <c r="G31" s="57">
        <v>24690.5</v>
      </c>
    </row>
    <row r="32" spans="2:7" ht="24.95" customHeight="1" x14ac:dyDescent="0.25">
      <c r="B32" s="56" t="s">
        <v>1408</v>
      </c>
      <c r="C32" s="70" t="s">
        <v>1376</v>
      </c>
      <c r="D32" s="75">
        <v>44671</v>
      </c>
      <c r="E32" s="76" t="s">
        <v>1415</v>
      </c>
      <c r="F32" s="63" t="s">
        <v>1361</v>
      </c>
      <c r="G32" s="57">
        <v>19944.5</v>
      </c>
    </row>
    <row r="33" spans="2:7" ht="24.95" customHeight="1" x14ac:dyDescent="0.25">
      <c r="B33" s="56" t="s">
        <v>1408</v>
      </c>
      <c r="C33" s="70" t="s">
        <v>1376</v>
      </c>
      <c r="D33" s="75">
        <v>44673</v>
      </c>
      <c r="E33" s="76" t="s">
        <v>1416</v>
      </c>
      <c r="F33" s="63" t="s">
        <v>1361</v>
      </c>
      <c r="G33" s="57">
        <v>14577</v>
      </c>
    </row>
    <row r="34" spans="2:7" hidden="1" x14ac:dyDescent="0.25">
      <c r="B34" s="56"/>
      <c r="C34" s="70"/>
      <c r="D34" s="75"/>
      <c r="E34" s="75"/>
      <c r="F34" s="63"/>
      <c r="G34" s="57"/>
    </row>
    <row r="35" spans="2:7" hidden="1" x14ac:dyDescent="0.25">
      <c r="B35" s="56"/>
      <c r="C35" s="70"/>
      <c r="D35" s="75"/>
      <c r="E35" s="75"/>
      <c r="F35" s="63"/>
      <c r="G35" s="57"/>
    </row>
    <row r="36" spans="2:7" hidden="1" x14ac:dyDescent="0.25">
      <c r="B36" s="56"/>
      <c r="C36" s="55"/>
      <c r="D36" s="75"/>
      <c r="E36" s="75"/>
      <c r="F36" s="63"/>
      <c r="G36" s="57"/>
    </row>
    <row r="37" spans="2:7" hidden="1" x14ac:dyDescent="0.25">
      <c r="B37" s="53"/>
      <c r="C37" s="55"/>
      <c r="D37" s="75"/>
      <c r="E37" s="75"/>
      <c r="F37" s="63"/>
      <c r="G37" s="57"/>
    </row>
    <row r="38" spans="2:7" x14ac:dyDescent="0.25">
      <c r="B38" s="84" t="s">
        <v>1345</v>
      </c>
      <c r="C38" s="84"/>
      <c r="D38" s="84"/>
      <c r="E38" s="84"/>
      <c r="F38" s="84"/>
      <c r="G38" s="60">
        <f>SUM(G7:G37)</f>
        <v>7604142.8005000008</v>
      </c>
    </row>
    <row r="40" spans="2:7" x14ac:dyDescent="0.25">
      <c r="B40" s="59" t="s">
        <v>147</v>
      </c>
      <c r="C40" s="61"/>
      <c r="D40" s="62" t="s">
        <v>148</v>
      </c>
      <c r="E40" s="62"/>
      <c r="G40" s="62" t="s">
        <v>149</v>
      </c>
    </row>
    <row r="41" spans="2:7" x14ac:dyDescent="0.25">
      <c r="C41" s="12"/>
      <c r="G41" s="58"/>
    </row>
    <row r="42" spans="2:7" x14ac:dyDescent="0.25">
      <c r="B42" t="s">
        <v>138</v>
      </c>
      <c r="C42" s="12"/>
      <c r="D42" s="58" t="s">
        <v>139</v>
      </c>
      <c r="G42" s="58" t="s">
        <v>140</v>
      </c>
    </row>
    <row r="43" spans="2:7" x14ac:dyDescent="0.25">
      <c r="B43" s="59" t="s">
        <v>1349</v>
      </c>
      <c r="C43" s="61"/>
      <c r="D43" s="62" t="s">
        <v>1350</v>
      </c>
      <c r="E43" s="62"/>
      <c r="G43" s="62" t="s">
        <v>1351</v>
      </c>
    </row>
    <row r="44" spans="2:7" x14ac:dyDescent="0.25">
      <c r="B44" t="s">
        <v>144</v>
      </c>
      <c r="C44" s="12"/>
      <c r="D44" s="58" t="s">
        <v>145</v>
      </c>
      <c r="G44" s="58" t="s">
        <v>1352</v>
      </c>
    </row>
    <row r="45" spans="2:7" x14ac:dyDescent="0.25">
      <c r="G45" s="52"/>
    </row>
  </sheetData>
  <mergeCells count="2">
    <mergeCell ref="C4:G4"/>
    <mergeCell ref="B38:F38"/>
  </mergeCells>
  <phoneticPr fontId="17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F9AF-3FAD-466A-BB4F-EED13BA119F1}">
  <dimension ref="A4:F17"/>
  <sheetViews>
    <sheetView workbookViewId="0">
      <selection activeCell="F5" sqref="F5:F13"/>
    </sheetView>
  </sheetViews>
  <sheetFormatPr baseColWidth="10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6" s="58" customFormat="1" x14ac:dyDescent="0.25">
      <c r="B4" s="58" t="s">
        <v>1353</v>
      </c>
      <c r="C4" s="58" t="s">
        <v>1354</v>
      </c>
      <c r="D4" s="58" t="s">
        <v>1355</v>
      </c>
      <c r="E4" s="58" t="s">
        <v>1356</v>
      </c>
    </row>
    <row r="5" spans="1:6" x14ac:dyDescent="0.25">
      <c r="A5">
        <v>73</v>
      </c>
      <c r="B5" s="52">
        <v>4300</v>
      </c>
      <c r="C5" s="52">
        <f>B5*5%</f>
        <v>215</v>
      </c>
      <c r="D5" s="52">
        <f>B5*18%</f>
        <v>774</v>
      </c>
      <c r="E5" s="52">
        <f>+B5+D5-C5</f>
        <v>4859</v>
      </c>
      <c r="F5" s="77">
        <f>E5-F16</f>
        <v>4859</v>
      </c>
    </row>
    <row r="6" spans="1:6" x14ac:dyDescent="0.25">
      <c r="A6">
        <v>74</v>
      </c>
      <c r="B6" s="52">
        <v>24350</v>
      </c>
      <c r="C6" s="52">
        <f t="shared" ref="C6:C12" si="0">B6*5%</f>
        <v>1217.5</v>
      </c>
      <c r="D6" s="52">
        <f t="shared" ref="D6:D12" si="1">B6*18%</f>
        <v>4383</v>
      </c>
      <c r="E6" s="52">
        <f t="shared" ref="E6:E12" si="2">+B6+D6-C6</f>
        <v>27515.5</v>
      </c>
      <c r="F6" s="77">
        <f t="shared" ref="F6:F12" si="3">E6-F17</f>
        <v>27515.5</v>
      </c>
    </row>
    <row r="7" spans="1:6" x14ac:dyDescent="0.25">
      <c r="A7">
        <v>75</v>
      </c>
      <c r="B7" s="52">
        <v>5200</v>
      </c>
      <c r="C7" s="52">
        <f t="shared" si="0"/>
        <v>260</v>
      </c>
      <c r="D7" s="52">
        <f t="shared" si="1"/>
        <v>936</v>
      </c>
      <c r="E7" s="52">
        <f t="shared" si="2"/>
        <v>5876</v>
      </c>
      <c r="F7" s="77">
        <f t="shared" si="3"/>
        <v>5876</v>
      </c>
    </row>
    <row r="8" spans="1:6" x14ac:dyDescent="0.25">
      <c r="A8">
        <v>76</v>
      </c>
      <c r="B8" s="52">
        <v>7500</v>
      </c>
      <c r="C8" s="52">
        <f t="shared" si="0"/>
        <v>375</v>
      </c>
      <c r="D8" s="52">
        <f t="shared" si="1"/>
        <v>1350</v>
      </c>
      <c r="E8" s="52">
        <f t="shared" si="2"/>
        <v>8475</v>
      </c>
      <c r="F8" s="77">
        <f t="shared" si="3"/>
        <v>8475</v>
      </c>
    </row>
    <row r="9" spans="1:6" x14ac:dyDescent="0.25">
      <c r="A9">
        <v>77</v>
      </c>
      <c r="B9" s="52">
        <v>5400</v>
      </c>
      <c r="C9" s="52">
        <f t="shared" si="0"/>
        <v>270</v>
      </c>
      <c r="D9" s="52">
        <f t="shared" si="1"/>
        <v>972</v>
      </c>
      <c r="E9" s="52">
        <f t="shared" si="2"/>
        <v>6102</v>
      </c>
      <c r="F9" s="77">
        <f t="shared" si="3"/>
        <v>6102</v>
      </c>
    </row>
    <row r="10" spans="1:6" x14ac:dyDescent="0.25">
      <c r="A10">
        <v>91</v>
      </c>
      <c r="B10" s="52">
        <v>18075</v>
      </c>
      <c r="C10" s="52">
        <f t="shared" si="0"/>
        <v>903.75</v>
      </c>
      <c r="D10" s="52">
        <f t="shared" si="1"/>
        <v>3253.5</v>
      </c>
      <c r="E10" s="52">
        <f t="shared" si="2"/>
        <v>20424.75</v>
      </c>
      <c r="F10" s="77">
        <f t="shared" si="3"/>
        <v>20424.75</v>
      </c>
    </row>
    <row r="11" spans="1:6" x14ac:dyDescent="0.25">
      <c r="A11">
        <v>93</v>
      </c>
      <c r="B11" s="52">
        <v>21850</v>
      </c>
      <c r="C11" s="52">
        <f t="shared" si="0"/>
        <v>1092.5</v>
      </c>
      <c r="D11" s="52">
        <f t="shared" si="1"/>
        <v>3933</v>
      </c>
      <c r="E11" s="52">
        <f t="shared" si="2"/>
        <v>24690.5</v>
      </c>
      <c r="F11" s="77">
        <f t="shared" si="3"/>
        <v>24690.5</v>
      </c>
    </row>
    <row r="12" spans="1:6" x14ac:dyDescent="0.25">
      <c r="A12">
        <v>94</v>
      </c>
      <c r="B12" s="52">
        <v>17650</v>
      </c>
      <c r="C12" s="52">
        <f t="shared" si="0"/>
        <v>882.5</v>
      </c>
      <c r="D12" s="52">
        <f t="shared" si="1"/>
        <v>3177</v>
      </c>
      <c r="E12" s="52">
        <f t="shared" si="2"/>
        <v>19944.5</v>
      </c>
      <c r="F12" s="77">
        <f t="shared" si="3"/>
        <v>19944.5</v>
      </c>
    </row>
    <row r="13" spans="1:6" x14ac:dyDescent="0.25">
      <c r="A13">
        <v>95</v>
      </c>
      <c r="B13" s="79">
        <v>12900</v>
      </c>
      <c r="C13" s="79">
        <f>B13*5%</f>
        <v>645</v>
      </c>
      <c r="D13" s="79">
        <f>B13*18%</f>
        <v>2322</v>
      </c>
      <c r="E13" s="52">
        <f>+B13+D13-C13</f>
        <v>14577</v>
      </c>
      <c r="F13" s="77">
        <f>E13-F16</f>
        <v>14577</v>
      </c>
    </row>
    <row r="14" spans="1:6" x14ac:dyDescent="0.25">
      <c r="B14" s="78">
        <f>SUM(B5:B13)</f>
        <v>117225</v>
      </c>
      <c r="C14" s="78">
        <f>SUM(C5:C13)</f>
        <v>5861.25</v>
      </c>
      <c r="D14" s="78">
        <f>SUM(D5:D13)</f>
        <v>21100.5</v>
      </c>
      <c r="E14" s="78">
        <f>B14+D14-C14</f>
        <v>132464.25</v>
      </c>
      <c r="F14" s="78">
        <f>SUM(F5:F13)</f>
        <v>132464.25</v>
      </c>
    </row>
    <row r="15" spans="1:6" x14ac:dyDescent="0.25">
      <c r="C15" s="77"/>
      <c r="D15" s="77"/>
      <c r="E15" s="52"/>
    </row>
    <row r="16" spans="1:6" x14ac:dyDescent="0.25">
      <c r="E16" s="78"/>
      <c r="F16" s="77"/>
    </row>
    <row r="17" spans="3:4" x14ac:dyDescent="0.25">
      <c r="C17" s="77">
        <f>+B14+D14</f>
        <v>138325.5</v>
      </c>
      <c r="D17" s="77">
        <f>+C17-C14</f>
        <v>132464.25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81" t="s">
        <v>151</v>
      </c>
      <c r="B2" s="81"/>
      <c r="C2" s="81"/>
      <c r="D2" s="81"/>
      <c r="E2" s="81"/>
    </row>
    <row r="3" spans="1:8" ht="15" customHeight="1" x14ac:dyDescent="0.25">
      <c r="A3" s="81"/>
      <c r="B3" s="81"/>
      <c r="C3" s="81"/>
      <c r="D3" s="81"/>
      <c r="E3" s="81"/>
    </row>
    <row r="4" spans="1:8" ht="15" customHeight="1" x14ac:dyDescent="0.25">
      <c r="A4" s="81"/>
      <c r="B4" s="81"/>
      <c r="C4" s="81"/>
      <c r="D4" s="81"/>
      <c r="E4" s="81"/>
    </row>
    <row r="5" spans="1:8" ht="14.25" customHeight="1" x14ac:dyDescent="0.25">
      <c r="A5" s="81"/>
      <c r="B5" s="81"/>
      <c r="C5" s="81"/>
      <c r="D5" s="81"/>
      <c r="E5" s="81"/>
      <c r="F5" s="38"/>
    </row>
    <row r="6" spans="1:8" ht="41.25" customHeight="1" x14ac:dyDescent="0.25">
      <c r="A6" s="82" t="s">
        <v>1061</v>
      </c>
      <c r="B6" s="82"/>
      <c r="C6" s="82"/>
      <c r="D6" s="82"/>
      <c r="E6" s="82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 x14ac:dyDescent="0.25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 x14ac:dyDescent="0.2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 x14ac:dyDescent="0.2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 x14ac:dyDescent="0.2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 x14ac:dyDescent="0.2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 x14ac:dyDescent="0.2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 x14ac:dyDescent="0.2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 x14ac:dyDescent="0.2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 x14ac:dyDescent="0.2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 x14ac:dyDescent="0.2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 x14ac:dyDescent="0.2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 x14ac:dyDescent="0.2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 x14ac:dyDescent="0.2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 x14ac:dyDescent="0.2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 x14ac:dyDescent="0.2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 x14ac:dyDescent="0.2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 x14ac:dyDescent="0.2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 x14ac:dyDescent="0.2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 x14ac:dyDescent="0.2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 x14ac:dyDescent="0.2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 x14ac:dyDescent="0.2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 x14ac:dyDescent="0.2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 x14ac:dyDescent="0.2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 x14ac:dyDescent="0.2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 x14ac:dyDescent="0.2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 x14ac:dyDescent="0.2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 x14ac:dyDescent="0.2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 x14ac:dyDescent="0.2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 x14ac:dyDescent="0.2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 x14ac:dyDescent="0.2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 x14ac:dyDescent="0.2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 x14ac:dyDescent="0.2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 x14ac:dyDescent="0.2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 x14ac:dyDescent="0.2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 x14ac:dyDescent="0.2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 x14ac:dyDescent="0.2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 x14ac:dyDescent="0.2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 x14ac:dyDescent="0.2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 x14ac:dyDescent="0.2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 x14ac:dyDescent="0.2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 x14ac:dyDescent="0.2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 x14ac:dyDescent="0.2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 x14ac:dyDescent="0.2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 x14ac:dyDescent="0.2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 x14ac:dyDescent="0.2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 x14ac:dyDescent="0.2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 x14ac:dyDescent="0.2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 x14ac:dyDescent="0.2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 x14ac:dyDescent="0.2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 x14ac:dyDescent="0.2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 x14ac:dyDescent="0.2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 x14ac:dyDescent="0.2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 x14ac:dyDescent="0.2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 x14ac:dyDescent="0.2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 x14ac:dyDescent="0.2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 x14ac:dyDescent="0.2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 x14ac:dyDescent="0.2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 x14ac:dyDescent="0.2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 x14ac:dyDescent="0.2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 x14ac:dyDescent="0.2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 x14ac:dyDescent="0.2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 x14ac:dyDescent="0.2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 x14ac:dyDescent="0.2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 x14ac:dyDescent="0.2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 x14ac:dyDescent="0.2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 x14ac:dyDescent="0.2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 x14ac:dyDescent="0.2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 x14ac:dyDescent="0.2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 x14ac:dyDescent="0.2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 x14ac:dyDescent="0.2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 x14ac:dyDescent="0.2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 x14ac:dyDescent="0.2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 x14ac:dyDescent="0.2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 x14ac:dyDescent="0.2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 x14ac:dyDescent="0.2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 x14ac:dyDescent="0.2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 x14ac:dyDescent="0.2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 x14ac:dyDescent="0.2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 x14ac:dyDescent="0.2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 x14ac:dyDescent="0.2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 x14ac:dyDescent="0.2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 x14ac:dyDescent="0.2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 x14ac:dyDescent="0.2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 x14ac:dyDescent="0.2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 x14ac:dyDescent="0.2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 x14ac:dyDescent="0.2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 x14ac:dyDescent="0.2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 x14ac:dyDescent="0.2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 x14ac:dyDescent="0.2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 x14ac:dyDescent="0.2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 x14ac:dyDescent="0.2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 x14ac:dyDescent="0.2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 x14ac:dyDescent="0.2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 x14ac:dyDescent="0.2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 x14ac:dyDescent="0.2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 x14ac:dyDescent="0.2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 x14ac:dyDescent="0.2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 x14ac:dyDescent="0.2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 x14ac:dyDescent="0.2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 x14ac:dyDescent="0.2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 x14ac:dyDescent="0.2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 x14ac:dyDescent="0.2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 x14ac:dyDescent="0.2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 x14ac:dyDescent="0.2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 x14ac:dyDescent="0.2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 x14ac:dyDescent="0.2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 x14ac:dyDescent="0.2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 x14ac:dyDescent="0.2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 x14ac:dyDescent="0.2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 x14ac:dyDescent="0.2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 x14ac:dyDescent="0.2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 x14ac:dyDescent="0.2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 x14ac:dyDescent="0.2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 x14ac:dyDescent="0.2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 x14ac:dyDescent="0.2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 x14ac:dyDescent="0.2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 x14ac:dyDescent="0.2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 x14ac:dyDescent="0.2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 x14ac:dyDescent="0.2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 x14ac:dyDescent="0.2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 x14ac:dyDescent="0.2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 x14ac:dyDescent="0.2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 x14ac:dyDescent="0.2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 x14ac:dyDescent="0.2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 x14ac:dyDescent="0.2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 x14ac:dyDescent="0.2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 x14ac:dyDescent="0.2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 x14ac:dyDescent="0.2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 x14ac:dyDescent="0.2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 x14ac:dyDescent="0.2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 x14ac:dyDescent="0.2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 x14ac:dyDescent="0.2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 x14ac:dyDescent="0.2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 x14ac:dyDescent="0.2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 x14ac:dyDescent="0.2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 x14ac:dyDescent="0.2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 x14ac:dyDescent="0.2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 x14ac:dyDescent="0.2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 x14ac:dyDescent="0.2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 x14ac:dyDescent="0.2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 x14ac:dyDescent="0.2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 x14ac:dyDescent="0.2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 x14ac:dyDescent="0.2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 x14ac:dyDescent="0.2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 x14ac:dyDescent="0.2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 x14ac:dyDescent="0.2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 x14ac:dyDescent="0.2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 x14ac:dyDescent="0.2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 x14ac:dyDescent="0.2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 x14ac:dyDescent="0.2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 x14ac:dyDescent="0.2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 x14ac:dyDescent="0.2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 x14ac:dyDescent="0.2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 x14ac:dyDescent="0.2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 x14ac:dyDescent="0.2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 x14ac:dyDescent="0.2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 x14ac:dyDescent="0.2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 x14ac:dyDescent="0.2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 x14ac:dyDescent="0.2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 x14ac:dyDescent="0.2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 x14ac:dyDescent="0.2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 x14ac:dyDescent="0.2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 x14ac:dyDescent="0.2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 x14ac:dyDescent="0.2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 x14ac:dyDescent="0.2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 x14ac:dyDescent="0.2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 x14ac:dyDescent="0.2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 x14ac:dyDescent="0.2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 x14ac:dyDescent="0.2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 x14ac:dyDescent="0.2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 x14ac:dyDescent="0.2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 x14ac:dyDescent="0.2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 x14ac:dyDescent="0.2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 x14ac:dyDescent="0.2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 x14ac:dyDescent="0.2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 x14ac:dyDescent="0.2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 x14ac:dyDescent="0.2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 x14ac:dyDescent="0.2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 x14ac:dyDescent="0.2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 x14ac:dyDescent="0.2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 x14ac:dyDescent="0.2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 x14ac:dyDescent="0.2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 x14ac:dyDescent="0.2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 x14ac:dyDescent="0.2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 x14ac:dyDescent="0.2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 x14ac:dyDescent="0.2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 x14ac:dyDescent="0.2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 x14ac:dyDescent="0.2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 x14ac:dyDescent="0.2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 x14ac:dyDescent="0.2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 x14ac:dyDescent="0.2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 x14ac:dyDescent="0.2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 x14ac:dyDescent="0.2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 x14ac:dyDescent="0.2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 x14ac:dyDescent="0.2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 x14ac:dyDescent="0.2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 x14ac:dyDescent="0.2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 x14ac:dyDescent="0.2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 x14ac:dyDescent="0.2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 x14ac:dyDescent="0.2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 x14ac:dyDescent="0.2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 x14ac:dyDescent="0.2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 x14ac:dyDescent="0.2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 x14ac:dyDescent="0.2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 x14ac:dyDescent="0.2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 x14ac:dyDescent="0.2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 x14ac:dyDescent="0.2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 x14ac:dyDescent="0.2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 x14ac:dyDescent="0.2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 x14ac:dyDescent="0.2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 x14ac:dyDescent="0.2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 x14ac:dyDescent="0.2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 x14ac:dyDescent="0.2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 x14ac:dyDescent="0.2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 x14ac:dyDescent="0.2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 x14ac:dyDescent="0.2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 x14ac:dyDescent="0.2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 x14ac:dyDescent="0.2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 x14ac:dyDescent="0.2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 x14ac:dyDescent="0.2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 x14ac:dyDescent="0.2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 x14ac:dyDescent="0.2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 x14ac:dyDescent="0.2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 x14ac:dyDescent="0.2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 x14ac:dyDescent="0.2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 x14ac:dyDescent="0.2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 x14ac:dyDescent="0.2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 x14ac:dyDescent="0.2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 x14ac:dyDescent="0.2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 x14ac:dyDescent="0.2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 x14ac:dyDescent="0.2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 x14ac:dyDescent="0.2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 x14ac:dyDescent="0.2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 x14ac:dyDescent="0.2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 x14ac:dyDescent="0.2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 x14ac:dyDescent="0.2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 x14ac:dyDescent="0.2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 x14ac:dyDescent="0.2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 x14ac:dyDescent="0.2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 x14ac:dyDescent="0.2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 x14ac:dyDescent="0.2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 x14ac:dyDescent="0.2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 x14ac:dyDescent="0.2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 x14ac:dyDescent="0.2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 x14ac:dyDescent="0.2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 x14ac:dyDescent="0.2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 x14ac:dyDescent="0.2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 x14ac:dyDescent="0.2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 x14ac:dyDescent="0.2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 x14ac:dyDescent="0.2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 x14ac:dyDescent="0.2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 x14ac:dyDescent="0.2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 x14ac:dyDescent="0.2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 x14ac:dyDescent="0.2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 x14ac:dyDescent="0.2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 x14ac:dyDescent="0.2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 x14ac:dyDescent="0.2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 x14ac:dyDescent="0.2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 x14ac:dyDescent="0.2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 x14ac:dyDescent="0.2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 x14ac:dyDescent="0.2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 x14ac:dyDescent="0.2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 x14ac:dyDescent="0.2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 x14ac:dyDescent="0.2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 x14ac:dyDescent="0.2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 x14ac:dyDescent="0.2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 x14ac:dyDescent="0.2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 x14ac:dyDescent="0.2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 x14ac:dyDescent="0.2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 x14ac:dyDescent="0.2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 x14ac:dyDescent="0.2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 x14ac:dyDescent="0.2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 x14ac:dyDescent="0.2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 x14ac:dyDescent="0.2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 x14ac:dyDescent="0.2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 x14ac:dyDescent="0.2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 x14ac:dyDescent="0.2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 x14ac:dyDescent="0.2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 x14ac:dyDescent="0.2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 x14ac:dyDescent="0.2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 x14ac:dyDescent="0.2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 x14ac:dyDescent="0.2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 x14ac:dyDescent="0.2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 x14ac:dyDescent="0.2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 x14ac:dyDescent="0.2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 x14ac:dyDescent="0.2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 x14ac:dyDescent="0.2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 x14ac:dyDescent="0.2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 x14ac:dyDescent="0.2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 x14ac:dyDescent="0.2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 x14ac:dyDescent="0.2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 x14ac:dyDescent="0.2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 x14ac:dyDescent="0.2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 x14ac:dyDescent="0.2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 x14ac:dyDescent="0.2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 x14ac:dyDescent="0.2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 x14ac:dyDescent="0.2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 x14ac:dyDescent="0.2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 x14ac:dyDescent="0.2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 x14ac:dyDescent="0.2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 x14ac:dyDescent="0.2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 x14ac:dyDescent="0.2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 x14ac:dyDescent="0.2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 x14ac:dyDescent="0.2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 x14ac:dyDescent="0.2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 x14ac:dyDescent="0.2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 x14ac:dyDescent="0.2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 x14ac:dyDescent="0.2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 x14ac:dyDescent="0.2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 x14ac:dyDescent="0.2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 x14ac:dyDescent="0.2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 x14ac:dyDescent="0.2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 x14ac:dyDescent="0.2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 x14ac:dyDescent="0.2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 x14ac:dyDescent="0.2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 x14ac:dyDescent="0.2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 x14ac:dyDescent="0.2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 x14ac:dyDescent="0.2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 x14ac:dyDescent="0.2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 x14ac:dyDescent="0.2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 x14ac:dyDescent="0.2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 x14ac:dyDescent="0.2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 x14ac:dyDescent="0.2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 x14ac:dyDescent="0.2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 x14ac:dyDescent="0.2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 x14ac:dyDescent="0.2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 x14ac:dyDescent="0.2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 x14ac:dyDescent="0.2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 x14ac:dyDescent="0.2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 x14ac:dyDescent="0.2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 x14ac:dyDescent="0.2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 x14ac:dyDescent="0.2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 x14ac:dyDescent="0.2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 x14ac:dyDescent="0.2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 x14ac:dyDescent="0.2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 x14ac:dyDescent="0.2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 x14ac:dyDescent="0.2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 x14ac:dyDescent="0.2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 x14ac:dyDescent="0.2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 x14ac:dyDescent="0.2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 x14ac:dyDescent="0.2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 x14ac:dyDescent="0.2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 x14ac:dyDescent="0.2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 x14ac:dyDescent="0.2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 x14ac:dyDescent="0.2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 x14ac:dyDescent="0.2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 x14ac:dyDescent="0.2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 x14ac:dyDescent="0.2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 x14ac:dyDescent="0.2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 x14ac:dyDescent="0.2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 x14ac:dyDescent="0.2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 x14ac:dyDescent="0.2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 x14ac:dyDescent="0.2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 x14ac:dyDescent="0.2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 x14ac:dyDescent="0.2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 x14ac:dyDescent="0.2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 x14ac:dyDescent="0.2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 x14ac:dyDescent="0.2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 x14ac:dyDescent="0.2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 x14ac:dyDescent="0.2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 x14ac:dyDescent="0.2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 x14ac:dyDescent="0.2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 x14ac:dyDescent="0.2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 x14ac:dyDescent="0.2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 x14ac:dyDescent="0.2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 x14ac:dyDescent="0.2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 x14ac:dyDescent="0.2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 x14ac:dyDescent="0.2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 x14ac:dyDescent="0.2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 x14ac:dyDescent="0.2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 x14ac:dyDescent="0.2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 x14ac:dyDescent="0.2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 x14ac:dyDescent="0.2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 x14ac:dyDescent="0.2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 x14ac:dyDescent="0.2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 x14ac:dyDescent="0.2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 x14ac:dyDescent="0.2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 x14ac:dyDescent="0.2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 x14ac:dyDescent="0.2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 x14ac:dyDescent="0.2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 x14ac:dyDescent="0.2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 x14ac:dyDescent="0.2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 x14ac:dyDescent="0.2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 x14ac:dyDescent="0.2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 x14ac:dyDescent="0.2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 x14ac:dyDescent="0.2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 x14ac:dyDescent="0.2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 x14ac:dyDescent="0.2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 x14ac:dyDescent="0.2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 x14ac:dyDescent="0.2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 x14ac:dyDescent="0.2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 x14ac:dyDescent="0.2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 x14ac:dyDescent="0.2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 x14ac:dyDescent="0.2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 x14ac:dyDescent="0.2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 x14ac:dyDescent="0.2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 x14ac:dyDescent="0.2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 x14ac:dyDescent="0.2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 x14ac:dyDescent="0.2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 x14ac:dyDescent="0.2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 x14ac:dyDescent="0.2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 x14ac:dyDescent="0.2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 x14ac:dyDescent="0.2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 x14ac:dyDescent="0.2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 x14ac:dyDescent="0.2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 x14ac:dyDescent="0.2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 x14ac:dyDescent="0.2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 x14ac:dyDescent="0.2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 x14ac:dyDescent="0.2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 x14ac:dyDescent="0.2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 x14ac:dyDescent="0.2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 x14ac:dyDescent="0.2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 x14ac:dyDescent="0.2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 x14ac:dyDescent="0.2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 x14ac:dyDescent="0.2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 x14ac:dyDescent="0.2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 x14ac:dyDescent="0.2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 x14ac:dyDescent="0.2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 x14ac:dyDescent="0.2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 x14ac:dyDescent="0.2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 x14ac:dyDescent="0.2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 x14ac:dyDescent="0.2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 x14ac:dyDescent="0.2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 x14ac:dyDescent="0.2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 x14ac:dyDescent="0.2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 x14ac:dyDescent="0.2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 x14ac:dyDescent="0.2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 x14ac:dyDescent="0.2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 x14ac:dyDescent="0.2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 x14ac:dyDescent="0.2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 x14ac:dyDescent="0.2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 x14ac:dyDescent="0.2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 x14ac:dyDescent="0.2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 x14ac:dyDescent="0.2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 x14ac:dyDescent="0.2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 x14ac:dyDescent="0.2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 x14ac:dyDescent="0.2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 x14ac:dyDescent="0.2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 x14ac:dyDescent="0.2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 x14ac:dyDescent="0.2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 x14ac:dyDescent="0.2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 x14ac:dyDescent="0.2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 x14ac:dyDescent="0.2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 x14ac:dyDescent="0.2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 x14ac:dyDescent="0.2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 x14ac:dyDescent="0.2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 x14ac:dyDescent="0.2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 x14ac:dyDescent="0.2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 x14ac:dyDescent="0.2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 x14ac:dyDescent="0.2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 x14ac:dyDescent="0.2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 x14ac:dyDescent="0.2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 x14ac:dyDescent="0.2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 x14ac:dyDescent="0.2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 x14ac:dyDescent="0.2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 x14ac:dyDescent="0.2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 x14ac:dyDescent="0.2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 x14ac:dyDescent="0.2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 x14ac:dyDescent="0.2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 x14ac:dyDescent="0.2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 x14ac:dyDescent="0.2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 x14ac:dyDescent="0.2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 x14ac:dyDescent="0.2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 x14ac:dyDescent="0.2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 x14ac:dyDescent="0.2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 x14ac:dyDescent="0.2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 x14ac:dyDescent="0.2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 x14ac:dyDescent="0.2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 x14ac:dyDescent="0.2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 x14ac:dyDescent="0.2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 x14ac:dyDescent="0.2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 x14ac:dyDescent="0.2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 x14ac:dyDescent="0.2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 x14ac:dyDescent="0.2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 x14ac:dyDescent="0.2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 x14ac:dyDescent="0.2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 x14ac:dyDescent="0.2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 x14ac:dyDescent="0.2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 x14ac:dyDescent="0.2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 x14ac:dyDescent="0.2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 x14ac:dyDescent="0.2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 x14ac:dyDescent="0.2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 x14ac:dyDescent="0.2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 x14ac:dyDescent="0.2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 x14ac:dyDescent="0.2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 x14ac:dyDescent="0.2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 x14ac:dyDescent="0.2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 x14ac:dyDescent="0.2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 x14ac:dyDescent="0.2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 x14ac:dyDescent="0.2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 x14ac:dyDescent="0.2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 x14ac:dyDescent="0.2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 x14ac:dyDescent="0.2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 x14ac:dyDescent="0.2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 x14ac:dyDescent="0.2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 x14ac:dyDescent="0.2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 x14ac:dyDescent="0.2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 x14ac:dyDescent="0.2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 x14ac:dyDescent="0.2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 x14ac:dyDescent="0.2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 x14ac:dyDescent="0.2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 x14ac:dyDescent="0.2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 x14ac:dyDescent="0.2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 x14ac:dyDescent="0.2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 x14ac:dyDescent="0.2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 x14ac:dyDescent="0.2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 x14ac:dyDescent="0.2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 x14ac:dyDescent="0.2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 x14ac:dyDescent="0.2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 x14ac:dyDescent="0.2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 x14ac:dyDescent="0.2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 x14ac:dyDescent="0.2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 x14ac:dyDescent="0.2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 x14ac:dyDescent="0.2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 x14ac:dyDescent="0.2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 x14ac:dyDescent="0.2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 x14ac:dyDescent="0.2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 x14ac:dyDescent="0.2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 x14ac:dyDescent="0.2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 x14ac:dyDescent="0.2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 x14ac:dyDescent="0.2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 x14ac:dyDescent="0.2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 x14ac:dyDescent="0.2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 x14ac:dyDescent="0.2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 x14ac:dyDescent="0.2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 x14ac:dyDescent="0.2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 x14ac:dyDescent="0.2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 x14ac:dyDescent="0.2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 x14ac:dyDescent="0.2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 x14ac:dyDescent="0.2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 x14ac:dyDescent="0.2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 x14ac:dyDescent="0.2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 x14ac:dyDescent="0.2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 x14ac:dyDescent="0.2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 x14ac:dyDescent="0.2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 x14ac:dyDescent="0.2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 x14ac:dyDescent="0.2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 x14ac:dyDescent="0.2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 x14ac:dyDescent="0.2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 x14ac:dyDescent="0.2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 x14ac:dyDescent="0.2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 x14ac:dyDescent="0.2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 x14ac:dyDescent="0.2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 x14ac:dyDescent="0.2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 x14ac:dyDescent="0.2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 x14ac:dyDescent="0.2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 x14ac:dyDescent="0.2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 x14ac:dyDescent="0.2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 x14ac:dyDescent="0.2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 x14ac:dyDescent="0.2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 x14ac:dyDescent="0.2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 x14ac:dyDescent="0.2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 x14ac:dyDescent="0.2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 x14ac:dyDescent="0.2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 x14ac:dyDescent="0.2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 x14ac:dyDescent="0.2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 x14ac:dyDescent="0.2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 x14ac:dyDescent="0.2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 x14ac:dyDescent="0.2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 x14ac:dyDescent="0.2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 x14ac:dyDescent="0.2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 x14ac:dyDescent="0.2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 x14ac:dyDescent="0.2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 x14ac:dyDescent="0.2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 x14ac:dyDescent="0.2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 x14ac:dyDescent="0.2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 x14ac:dyDescent="0.2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 x14ac:dyDescent="0.2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 x14ac:dyDescent="0.2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 x14ac:dyDescent="0.2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 x14ac:dyDescent="0.2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 x14ac:dyDescent="0.2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 x14ac:dyDescent="0.2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 x14ac:dyDescent="0.2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 x14ac:dyDescent="0.2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 x14ac:dyDescent="0.2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 x14ac:dyDescent="0.2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 x14ac:dyDescent="0.2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 x14ac:dyDescent="0.2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 x14ac:dyDescent="0.2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 x14ac:dyDescent="0.2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 x14ac:dyDescent="0.2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 x14ac:dyDescent="0.2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 x14ac:dyDescent="0.2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 x14ac:dyDescent="0.2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 x14ac:dyDescent="0.2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138</v>
      </c>
      <c r="D1011" s="13" t="s">
        <v>139</v>
      </c>
      <c r="E1011" s="12" t="s">
        <v>140</v>
      </c>
    </row>
    <row r="1012" spans="1:5" ht="15" customHeight="1" x14ac:dyDescent="0.25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 x14ac:dyDescent="0.25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 x14ac:dyDescent="0.25">
      <c r="A1014" s="18" t="s">
        <v>147</v>
      </c>
      <c r="D1014" s="19" t="s">
        <v>148</v>
      </c>
      <c r="E1014" s="20" t="s">
        <v>149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 x14ac:dyDescent="0.25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 x14ac:dyDescent="0.25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 x14ac:dyDescent="0.25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 x14ac:dyDescent="0.25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 x14ac:dyDescent="0.25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 x14ac:dyDescent="0.25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 x14ac:dyDescent="0.25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 x14ac:dyDescent="0.25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 x14ac:dyDescent="0.25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 x14ac:dyDescent="0.25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 x14ac:dyDescent="0.25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 x14ac:dyDescent="0.25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 x14ac:dyDescent="0.25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 x14ac:dyDescent="0.25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 x14ac:dyDescent="0.25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 x14ac:dyDescent="0.25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 x14ac:dyDescent="0.25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 x14ac:dyDescent="0.25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 x14ac:dyDescent="0.25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 x14ac:dyDescent="0.25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 x14ac:dyDescent="0.25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 x14ac:dyDescent="0.25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 x14ac:dyDescent="0.25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 x14ac:dyDescent="0.25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 x14ac:dyDescent="0.25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 x14ac:dyDescent="0.25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 x14ac:dyDescent="0.25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 x14ac:dyDescent="0.25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 x14ac:dyDescent="0.25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 x14ac:dyDescent="0.25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 x14ac:dyDescent="0.25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 x14ac:dyDescent="0.25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 x14ac:dyDescent="0.25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 x14ac:dyDescent="0.25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 x14ac:dyDescent="0.25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 x14ac:dyDescent="0.25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 x14ac:dyDescent="0.25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 x14ac:dyDescent="0.25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 x14ac:dyDescent="0.25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 x14ac:dyDescent="0.25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 x14ac:dyDescent="0.25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 x14ac:dyDescent="0.25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 x14ac:dyDescent="0.25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 x14ac:dyDescent="0.25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 x14ac:dyDescent="0.25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 x14ac:dyDescent="0.25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 x14ac:dyDescent="0.25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 x14ac:dyDescent="0.25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 x14ac:dyDescent="0.25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 x14ac:dyDescent="0.25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 x14ac:dyDescent="0.25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 x14ac:dyDescent="0.25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 x14ac:dyDescent="0.25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 x14ac:dyDescent="0.25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 x14ac:dyDescent="0.25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 x14ac:dyDescent="0.25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 x14ac:dyDescent="0.25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 x14ac:dyDescent="0.25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 x14ac:dyDescent="0.25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 x14ac:dyDescent="0.25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 x14ac:dyDescent="0.25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 x14ac:dyDescent="0.25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 x14ac:dyDescent="0.25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 x14ac:dyDescent="0.25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 x14ac:dyDescent="0.25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 x14ac:dyDescent="0.25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 x14ac:dyDescent="0.25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 x14ac:dyDescent="0.25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 x14ac:dyDescent="0.25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 x14ac:dyDescent="0.25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 x14ac:dyDescent="0.25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 x14ac:dyDescent="0.25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 x14ac:dyDescent="0.25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 x14ac:dyDescent="0.25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 x14ac:dyDescent="0.25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 x14ac:dyDescent="0.25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 x14ac:dyDescent="0.25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 x14ac:dyDescent="0.25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 x14ac:dyDescent="0.25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 x14ac:dyDescent="0.25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 x14ac:dyDescent="0.25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 x14ac:dyDescent="0.25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 x14ac:dyDescent="0.25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 x14ac:dyDescent="0.25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 x14ac:dyDescent="0.25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 x14ac:dyDescent="0.25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 x14ac:dyDescent="0.25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 x14ac:dyDescent="0.25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 x14ac:dyDescent="0.25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 x14ac:dyDescent="0.25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 x14ac:dyDescent="0.25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 x14ac:dyDescent="0.25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 x14ac:dyDescent="0.25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 x14ac:dyDescent="0.25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 x14ac:dyDescent="0.25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 x14ac:dyDescent="0.25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 x14ac:dyDescent="0.25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 x14ac:dyDescent="0.25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 x14ac:dyDescent="0.25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 x14ac:dyDescent="0.25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 x14ac:dyDescent="0.25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 x14ac:dyDescent="0.25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 x14ac:dyDescent="0.25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 x14ac:dyDescent="0.25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 x14ac:dyDescent="0.25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 x14ac:dyDescent="0.25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 x14ac:dyDescent="0.25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 x14ac:dyDescent="0.25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 x14ac:dyDescent="0.25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 x14ac:dyDescent="0.25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 x14ac:dyDescent="0.25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 x14ac:dyDescent="0.25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 x14ac:dyDescent="0.25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 x14ac:dyDescent="0.25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 x14ac:dyDescent="0.25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 x14ac:dyDescent="0.25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 x14ac:dyDescent="0.25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 x14ac:dyDescent="0.25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 x14ac:dyDescent="0.25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 x14ac:dyDescent="0.25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 x14ac:dyDescent="0.25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 x14ac:dyDescent="0.25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 x14ac:dyDescent="0.25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 x14ac:dyDescent="0.25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 x14ac:dyDescent="0.25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 x14ac:dyDescent="0.25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 x14ac:dyDescent="0.25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 x14ac:dyDescent="0.25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 x14ac:dyDescent="0.25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 x14ac:dyDescent="0.25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 x14ac:dyDescent="0.25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 x14ac:dyDescent="0.25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 x14ac:dyDescent="0.25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 x14ac:dyDescent="0.25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 x14ac:dyDescent="0.25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 x14ac:dyDescent="0.25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 x14ac:dyDescent="0.25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 x14ac:dyDescent="0.25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 x14ac:dyDescent="0.25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 x14ac:dyDescent="0.25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 x14ac:dyDescent="0.25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 x14ac:dyDescent="0.25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 x14ac:dyDescent="0.25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 x14ac:dyDescent="0.25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 x14ac:dyDescent="0.25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 x14ac:dyDescent="0.25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 x14ac:dyDescent="0.25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 x14ac:dyDescent="0.25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 x14ac:dyDescent="0.25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 x14ac:dyDescent="0.25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 x14ac:dyDescent="0.25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 x14ac:dyDescent="0.25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 x14ac:dyDescent="0.25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 x14ac:dyDescent="0.25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 x14ac:dyDescent="0.25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 x14ac:dyDescent="0.25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 x14ac:dyDescent="0.25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 x14ac:dyDescent="0.25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B10D3B-80F9-44E5-8837-50108321927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7cd2266d-8312-43fa-965d-1a133bd90d0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Eduardo Infante</cp:lastModifiedBy>
  <cp:lastPrinted>2022-06-02T15:29:09Z</cp:lastPrinted>
  <dcterms:created xsi:type="dcterms:W3CDTF">2021-01-11T13:35:50Z</dcterms:created>
  <dcterms:modified xsi:type="dcterms:W3CDTF">2022-06-10T17:02:12Z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