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SEPTIEMBRE\"/>
    </mc:Choice>
  </mc:AlternateContent>
  <xr:revisionPtr revIDLastSave="0" documentId="13_ncr:1_{5C0629E9-7B24-47EC-8976-D20A659D5589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2" l="1"/>
  <c r="L16" i="2" s="1"/>
  <c r="L30" i="2"/>
  <c r="L17" i="2"/>
  <c r="L52" i="2"/>
  <c r="J52" i="2" l="1"/>
  <c r="I52" i="2"/>
  <c r="H52" i="2"/>
  <c r="G52" i="2"/>
  <c r="F52" i="2"/>
  <c r="Q83" i="2" l="1"/>
  <c r="P83" i="2"/>
  <c r="O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O26" i="2"/>
  <c r="N26" i="2"/>
  <c r="M26" i="2"/>
  <c r="L26" i="2"/>
  <c r="O16" i="2"/>
  <c r="N16" i="2"/>
  <c r="M16" i="2"/>
  <c r="O10" i="2"/>
  <c r="N10" i="2"/>
  <c r="M10" i="2"/>
  <c r="L10" i="2"/>
  <c r="O9" i="2" l="1"/>
  <c r="N9" i="2"/>
  <c r="N83" i="2" s="1"/>
  <c r="R10" i="2"/>
  <c r="R16" i="2"/>
  <c r="R26" i="2"/>
  <c r="R52" i="2"/>
  <c r="M9" i="2"/>
  <c r="M83" i="2" s="1"/>
  <c r="L9" i="2"/>
  <c r="L83" i="2" s="1"/>
  <c r="R9" i="2" l="1"/>
  <c r="R83" i="2" s="1"/>
</calcChain>
</file>

<file path=xl/sharedStrings.xml><?xml version="1.0" encoding="utf-8"?>
<sst xmlns="http://schemas.openxmlformats.org/spreadsheetml/2006/main" count="199" uniqueCount="108">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</sst>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2</xdr:row>
      <xdr:rowOff>28574</xdr:rowOff>
    </xdr:from>
    <xdr:to>
      <xdr:col>2</xdr:col>
      <xdr:colOff>2596478</xdr:colOff>
      <xdr:row>4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12</xdr:col>
      <xdr:colOff>707920</xdr:colOff>
      <xdr:row>4</xdr:row>
      <xdr:rowOff>133350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N18" sqref="N18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79.5703125" style="31" customWidth="1"/>
    <col min="4" max="4" width="17.5703125" style="20" customWidth="1"/>
    <col min="5" max="5" width="12.5703125" customWidth="1"/>
    <col min="6" max="7" width="14.140625" hidden="1" customWidth="1"/>
    <col min="8" max="8" width="14.5703125" hidden="1" customWidth="1"/>
    <col min="9" max="9" width="15.140625" hidden="1" customWidth="1"/>
    <col min="10" max="10" width="12" hidden="1" customWidth="1"/>
    <col min="11" max="11" width="14.28515625" customWidth="1"/>
    <col min="12" max="12" width="15.5703125" customWidth="1"/>
    <col min="13" max="14" width="14.140625" bestFit="1" customWidth="1"/>
    <col min="15" max="15" width="11.42578125" customWidth="1"/>
    <col min="16" max="16" width="15.140625" customWidth="1"/>
    <col min="17" max="17" width="10.5703125" customWidth="1"/>
    <col min="18" max="18" width="15.28515625" customWidth="1"/>
    <col min="19" max="19" width="5.140625" customWidth="1"/>
  </cols>
  <sheetData>
    <row r="1" spans="3:19" ht="28.5" hidden="1" customHeight="1" x14ac:dyDescent="0.25"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21" hidden="1" customHeight="1" x14ac:dyDescent="0.25"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x14ac:dyDescent="0.25">
      <c r="C3" s="51" t="s">
        <v>105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16.5" customHeight="1" x14ac:dyDescent="0.25">
      <c r="C4" s="53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4.25" customHeight="1" x14ac:dyDescent="0.25">
      <c r="C5" s="40" t="s">
        <v>79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9" hidden="1" x14ac:dyDescent="0.25"/>
    <row r="7" spans="3:19" ht="25.5" customHeight="1" x14ac:dyDescent="0.25">
      <c r="C7" s="48" t="s">
        <v>66</v>
      </c>
      <c r="D7" s="49" t="s">
        <v>96</v>
      </c>
      <c r="E7" s="49" t="s">
        <v>95</v>
      </c>
      <c r="F7" s="41" t="s">
        <v>93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48"/>
      <c r="D8" s="50"/>
      <c r="E8" s="50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51723073.93</v>
      </c>
      <c r="J9" s="33">
        <f t="shared" si="1"/>
        <v>15159344.859999999</v>
      </c>
      <c r="K9" s="33">
        <f t="shared" si="1"/>
        <v>24415241.740000002</v>
      </c>
      <c r="L9" s="33">
        <f t="shared" ref="L9:Q9" si="2">L10+L16+L26+L52</f>
        <v>20244071.630000003</v>
      </c>
      <c r="M9" s="33">
        <f t="shared" si="2"/>
        <v>26491648.300000001</v>
      </c>
      <c r="N9" s="33">
        <f t="shared" si="2"/>
        <v>29791479.32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205790394.41999999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14820086.75</v>
      </c>
      <c r="J10" s="20">
        <f t="shared" si="4"/>
        <v>5129160.1499999994</v>
      </c>
      <c r="K10" s="20">
        <f t="shared" si="4"/>
        <v>4698349.9400000004</v>
      </c>
      <c r="L10" s="39">
        <f t="shared" ref="L10:Q10" si="5">SUM(L11:L15)</f>
        <v>4656293.6100000003</v>
      </c>
      <c r="M10" s="23">
        <f t="shared" si="5"/>
        <v>4669160.78</v>
      </c>
      <c r="N10" s="23">
        <f t="shared" si="5"/>
        <v>15757632.5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63922802.310000002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4316809.76</v>
      </c>
      <c r="J11" s="20">
        <v>4400399.43</v>
      </c>
      <c r="K11" s="20">
        <v>4026285.98</v>
      </c>
      <c r="L11" s="24">
        <v>3970442.04</v>
      </c>
      <c r="M11" s="24">
        <v>3880825.08</v>
      </c>
      <c r="N11" s="24">
        <v>3936595.27</v>
      </c>
      <c r="O11" s="24">
        <v>0</v>
      </c>
      <c r="P11" s="20">
        <v>0</v>
      </c>
      <c r="Q11" s="20">
        <v>0</v>
      </c>
      <c r="R11" s="20">
        <f t="shared" si="6"/>
        <v>36763930.400000006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9922651.9700000007</v>
      </c>
      <c r="J12" s="20">
        <v>145828.6</v>
      </c>
      <c r="K12" s="20">
        <v>99826.49</v>
      </c>
      <c r="L12" s="24">
        <v>117000</v>
      </c>
      <c r="M12" s="24">
        <v>227486.83</v>
      </c>
      <c r="N12" s="24">
        <v>10986245.460000001</v>
      </c>
      <c r="O12" s="24">
        <v>0</v>
      </c>
      <c r="P12" s="20">
        <v>0</v>
      </c>
      <c r="Q12" s="20">
        <v>0</v>
      </c>
      <c r="R12" s="20">
        <f t="shared" si="6"/>
        <v>21856340.020000003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580625.02</v>
      </c>
      <c r="J15" s="38">
        <v>582932.12</v>
      </c>
      <c r="K15" s="20">
        <v>572237.47</v>
      </c>
      <c r="L15" s="24">
        <v>568851.56999999995</v>
      </c>
      <c r="M15" s="25">
        <v>560848.87</v>
      </c>
      <c r="N15" s="24">
        <v>834791.77</v>
      </c>
      <c r="O15" s="25">
        <v>0</v>
      </c>
      <c r="P15" s="20">
        <v>0</v>
      </c>
      <c r="Q15" s="20">
        <v>0</v>
      </c>
      <c r="R15" s="20">
        <f t="shared" si="6"/>
        <v>5302531.8899999987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6075797.2299999995</v>
      </c>
      <c r="J16" s="19">
        <f t="shared" si="8"/>
        <v>5986797.3799999999</v>
      </c>
      <c r="K16" s="19">
        <f t="shared" si="8"/>
        <v>5807101.8200000003</v>
      </c>
      <c r="L16" s="23">
        <f>+SUM(L17:L25)</f>
        <v>6338074.9000000004</v>
      </c>
      <c r="M16" s="23">
        <f t="shared" ref="M16:Q16" si="9">+SUM(M17:M25)</f>
        <v>8800990.4699999988</v>
      </c>
      <c r="N16" s="23">
        <f t="shared" si="9"/>
        <v>3880882.87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49639917.669999994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2489852.16</v>
      </c>
      <c r="J17" s="20">
        <v>3034648.94</v>
      </c>
      <c r="K17" s="20">
        <v>2092187.68</v>
      </c>
      <c r="L17" s="24">
        <f>4033500.98+110703.2</f>
        <v>4144204.18</v>
      </c>
      <c r="M17" s="24">
        <v>3319450.63</v>
      </c>
      <c r="N17" s="24">
        <v>1126864.19</v>
      </c>
      <c r="O17" s="24">
        <v>0</v>
      </c>
      <c r="P17" s="20">
        <v>0</v>
      </c>
      <c r="Q17" s="20">
        <v>0</v>
      </c>
      <c r="R17" s="20">
        <f t="shared" si="6"/>
        <v>19379930.859999999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>
        <v>1016121.6</v>
      </c>
      <c r="J18" s="20"/>
      <c r="K18" s="20"/>
      <c r="L18" s="24"/>
      <c r="M18" s="24">
        <v>39984.300000000003</v>
      </c>
      <c r="N18" s="24">
        <v>0</v>
      </c>
      <c r="O18" s="24">
        <v>0</v>
      </c>
      <c r="P18" s="20"/>
      <c r="Q18" s="20">
        <v>0</v>
      </c>
      <c r="R18" s="20">
        <f t="shared" si="6"/>
        <v>2316345.9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106750</v>
      </c>
      <c r="J19" s="20">
        <v>70600</v>
      </c>
      <c r="K19" s="20">
        <v>59042.879999999997</v>
      </c>
      <c r="L19" s="24">
        <v>108650</v>
      </c>
      <c r="M19" s="24">
        <v>276150</v>
      </c>
      <c r="N19" s="24">
        <v>65900</v>
      </c>
      <c r="O19" s="24">
        <v>0</v>
      </c>
      <c r="P19" s="20">
        <v>0</v>
      </c>
      <c r="Q19" s="20">
        <v>0</v>
      </c>
      <c r="R19" s="20">
        <f t="shared" si="6"/>
        <v>687092.88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286400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389109.44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1783410.85</v>
      </c>
      <c r="J21" s="20">
        <v>1676501.78</v>
      </c>
      <c r="K21" s="20">
        <v>0</v>
      </c>
      <c r="L21" s="24">
        <v>1865795.36</v>
      </c>
      <c r="M21" s="24">
        <v>1448026.83</v>
      </c>
      <c r="N21" s="24">
        <v>1883220.79</v>
      </c>
      <c r="O21" s="24">
        <v>0</v>
      </c>
      <c r="P21" s="20">
        <v>0</v>
      </c>
      <c r="Q21" s="20">
        <v>0</v>
      </c>
      <c r="R21" s="20">
        <f t="shared" si="6"/>
        <v>14397689.779999997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257275.26</v>
      </c>
      <c r="J22" s="20">
        <v>0</v>
      </c>
      <c r="K22" s="20">
        <v>1726584.59</v>
      </c>
      <c r="L22" s="24"/>
      <c r="M22" s="24">
        <v>2113237.35</v>
      </c>
      <c r="N22" s="24">
        <v>0</v>
      </c>
      <c r="P22" s="20"/>
      <c r="Q22" s="20"/>
      <c r="R22" s="20">
        <f t="shared" si="6"/>
        <v>4134074.5700000003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232021.1</v>
      </c>
      <c r="J23" s="20">
        <v>508145.44</v>
      </c>
      <c r="K23" s="20">
        <v>1326656.76</v>
      </c>
      <c r="L23" s="24">
        <v>9388.5</v>
      </c>
      <c r="M23" s="24">
        <v>1384768.17</v>
      </c>
      <c r="N23" s="24">
        <v>778491.66</v>
      </c>
      <c r="O23" s="24">
        <v>0</v>
      </c>
      <c r="P23" s="20">
        <v>0</v>
      </c>
      <c r="Q23" s="20">
        <v>0</v>
      </c>
      <c r="R23" s="20">
        <f t="shared" si="6"/>
        <v>6074071.1299999999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190366.26</v>
      </c>
      <c r="J24" s="20">
        <v>696901.22</v>
      </c>
      <c r="K24" s="20">
        <v>316229.90999999997</v>
      </c>
      <c r="L24" s="24">
        <f>207935.31+951.55+175+325+325+325</f>
        <v>210036.86</v>
      </c>
      <c r="M24" s="24">
        <v>219373.19</v>
      </c>
      <c r="N24" s="24">
        <v>26406.23</v>
      </c>
      <c r="O24" s="25">
        <v>0</v>
      </c>
      <c r="P24" s="20">
        <v>0</v>
      </c>
      <c r="Q24" s="20">
        <v>0</v>
      </c>
      <c r="R24" s="20">
        <f t="shared" si="6"/>
        <v>2261603.11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10897674.1</v>
      </c>
      <c r="J26" s="19">
        <f t="shared" si="11"/>
        <v>3835960.7300000004</v>
      </c>
      <c r="K26" s="19">
        <f t="shared" si="11"/>
        <v>11423915.98</v>
      </c>
      <c r="L26" s="23">
        <f t="shared" ref="L26:Q26" si="12">+SUM(L27:L35)</f>
        <v>4519902.6400000006</v>
      </c>
      <c r="M26" s="23">
        <f t="shared" si="12"/>
        <v>8088567.7999999998</v>
      </c>
      <c r="N26" s="23">
        <f t="shared" si="12"/>
        <v>4893761.22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49120223.079999998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361935.5</v>
      </c>
      <c r="J27" s="20">
        <v>260164</v>
      </c>
      <c r="K27" s="20">
        <v>1146979.96</v>
      </c>
      <c r="L27" s="24"/>
      <c r="M27" s="36">
        <v>464554.2</v>
      </c>
      <c r="N27" s="24">
        <v>294018.12</v>
      </c>
      <c r="O27" s="24">
        <v>0</v>
      </c>
      <c r="P27" s="20">
        <v>0</v>
      </c>
      <c r="Q27" s="20">
        <v>0</v>
      </c>
      <c r="R27" s="20">
        <f t="shared" si="6"/>
        <v>3216857.2800000003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>
        <v>108265</v>
      </c>
      <c r="L28" s="24"/>
      <c r="N28" s="24">
        <v>497705.12</v>
      </c>
      <c r="O28" s="36">
        <v>0</v>
      </c>
      <c r="P28" s="20"/>
      <c r="Q28" s="20">
        <v>0</v>
      </c>
      <c r="R28" s="20">
        <f t="shared" si="6"/>
        <v>605970.12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2507688.7999999998</v>
      </c>
      <c r="J29" s="20">
        <v>480000.4</v>
      </c>
      <c r="K29" s="20">
        <v>150922</v>
      </c>
      <c r="L29" s="24">
        <v>0</v>
      </c>
      <c r="M29" s="36">
        <v>188800</v>
      </c>
      <c r="N29" s="24">
        <v>0</v>
      </c>
      <c r="P29" s="20"/>
      <c r="Q29" s="20">
        <v>0</v>
      </c>
      <c r="R29" s="20">
        <f t="shared" si="6"/>
        <v>3327411.1999999997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3736159.22</v>
      </c>
      <c r="J30" s="20">
        <v>233890.18</v>
      </c>
      <c r="K30" s="20">
        <v>23100</v>
      </c>
      <c r="L30" s="24">
        <f>1922167.14+237628.78</f>
        <v>2159795.92</v>
      </c>
      <c r="M30" s="24">
        <v>2032409.05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9532509.5199999996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336836</v>
      </c>
      <c r="K31" s="20"/>
      <c r="L31" s="24"/>
      <c r="M31" s="24">
        <v>51861.71</v>
      </c>
      <c r="N31" s="24">
        <v>0</v>
      </c>
      <c r="O31" s="24"/>
      <c r="P31" s="20"/>
      <c r="Q31" s="20">
        <v>0</v>
      </c>
      <c r="R31" s="20">
        <f t="shared" si="6"/>
        <v>763477.51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>
        <v>187000.45</v>
      </c>
      <c r="K32" s="20">
        <v>1583999.9</v>
      </c>
      <c r="L32" s="24">
        <v>1335766.6100000001</v>
      </c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3153022.96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2072020</v>
      </c>
      <c r="J33" s="20">
        <v>1266443.04</v>
      </c>
      <c r="K33" s="20">
        <v>4223372.3600000003</v>
      </c>
      <c r="L33" s="24">
        <v>19965.599999999999</v>
      </c>
      <c r="M33" s="24">
        <v>3457179.2</v>
      </c>
      <c r="N33" s="24">
        <v>1092879.22</v>
      </c>
      <c r="O33" s="24">
        <v>0</v>
      </c>
      <c r="P33" s="20">
        <v>0</v>
      </c>
      <c r="Q33" s="20">
        <v>0</v>
      </c>
      <c r="R33" s="20">
        <f t="shared" si="6"/>
        <v>14527890.279999999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>
        <v>0</v>
      </c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2219870.58</v>
      </c>
      <c r="J35" s="20">
        <v>1071626.6599999999</v>
      </c>
      <c r="K35" s="20">
        <v>4187276.76</v>
      </c>
      <c r="L35" s="24">
        <v>1004374.51</v>
      </c>
      <c r="M35" s="24">
        <v>1893763.64</v>
      </c>
      <c r="N35" s="24">
        <v>3009158.76</v>
      </c>
      <c r="O35" s="24">
        <v>0</v>
      </c>
      <c r="P35" s="20">
        <v>0</v>
      </c>
      <c r="Q35" s="20">
        <v>0</v>
      </c>
      <c r="R35" s="20">
        <f t="shared" si="6"/>
        <v>13993084.210000001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J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I52" s="23">
        <f t="shared" si="13"/>
        <v>19929515.850000001</v>
      </c>
      <c r="J52" s="23">
        <f t="shared" si="13"/>
        <v>207426.59999999998</v>
      </c>
      <c r="K52" s="23">
        <f t="shared" ref="K52:Q52" si="14">SUM(K53:K61)</f>
        <v>2485874</v>
      </c>
      <c r="L52" s="23">
        <f t="shared" si="14"/>
        <v>4729800.4800000004</v>
      </c>
      <c r="M52" s="23">
        <f t="shared" si="14"/>
        <v>4932929.25</v>
      </c>
      <c r="N52" s="23">
        <f t="shared" si="14"/>
        <v>5259202.7300000004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43107451.359999999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I53" s="20">
        <v>1173627.6599999999</v>
      </c>
      <c r="K53" s="20">
        <v>1211474</v>
      </c>
      <c r="L53" s="24">
        <v>2818200.48</v>
      </c>
      <c r="M53" s="24">
        <v>3895286.75</v>
      </c>
      <c r="N53" s="24">
        <v>4939889.79</v>
      </c>
      <c r="R53" s="20">
        <f t="shared" si="6"/>
        <v>14653032.120000001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I54" s="20"/>
      <c r="J54" s="20">
        <v>161651.74</v>
      </c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I55" s="20">
        <v>4271571.51</v>
      </c>
      <c r="J55" s="20"/>
      <c r="K55" s="20">
        <v>1274400</v>
      </c>
      <c r="L55" s="24">
        <v>1911600</v>
      </c>
      <c r="M55" s="36">
        <v>1037642.5</v>
      </c>
      <c r="N55" s="24">
        <v>235254.24</v>
      </c>
      <c r="P55" s="20">
        <v>0</v>
      </c>
      <c r="Q55" s="20"/>
      <c r="R55" s="20">
        <f t="shared" si="6"/>
        <v>9204828.25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I56" s="20">
        <v>14221500</v>
      </c>
      <c r="J56" s="20">
        <v>45774.86</v>
      </c>
      <c r="L56" s="24"/>
      <c r="N56" s="24"/>
      <c r="O56" s="24">
        <v>0</v>
      </c>
      <c r="Q56" s="20"/>
      <c r="R56" s="20">
        <f t="shared" si="6"/>
        <v>15814024.859999999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I57" s="20">
        <v>262816.68</v>
      </c>
      <c r="L57" s="24"/>
      <c r="M57" s="24">
        <v>0</v>
      </c>
      <c r="N57" s="24">
        <v>84058.7</v>
      </c>
      <c r="Q57" s="20"/>
      <c r="R57" s="20">
        <f t="shared" si="6"/>
        <v>3054375.39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 t="shared" ref="F83:N83" si="16">F9</f>
        <v>11970249.330000002</v>
      </c>
      <c r="G83" s="37">
        <f t="shared" si="16"/>
        <v>11342601.68</v>
      </c>
      <c r="H83" s="37">
        <f t="shared" si="16"/>
        <v>14652683.629999999</v>
      </c>
      <c r="I83" s="37">
        <f t="shared" si="16"/>
        <v>51723073.93</v>
      </c>
      <c r="J83" s="37">
        <f t="shared" si="16"/>
        <v>15159344.859999999</v>
      </c>
      <c r="K83" s="37">
        <f t="shared" si="16"/>
        <v>24415241.740000002</v>
      </c>
      <c r="L83" s="37">
        <f t="shared" si="16"/>
        <v>20244071.630000003</v>
      </c>
      <c r="M83" s="37">
        <f t="shared" si="16"/>
        <v>26491648.300000001</v>
      </c>
      <c r="N83" s="37">
        <f t="shared" si="16"/>
        <v>29791479.32</v>
      </c>
      <c r="O83" s="35">
        <f t="shared" ref="N83:Q83" si="17">O84+O91+O101+O127</f>
        <v>0</v>
      </c>
      <c r="P83" s="35">
        <f t="shared" si="17"/>
        <v>0</v>
      </c>
      <c r="Q83" s="35">
        <f t="shared" si="17"/>
        <v>0</v>
      </c>
      <c r="R83" s="37">
        <f>R9</f>
        <v>205790394.41999999</v>
      </c>
    </row>
    <row r="84" spans="3:18" hidden="1" x14ac:dyDescent="0.25"/>
    <row r="85" spans="3:18" hidden="1" x14ac:dyDescent="0.25"/>
    <row r="86" spans="3:18" hidden="1" x14ac:dyDescent="0.25"/>
    <row r="87" spans="3:18" ht="15.75" thickBot="1" x14ac:dyDescent="0.3">
      <c r="C87" s="31" t="s">
        <v>107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100</v>
      </c>
      <c r="D93" s="26" t="s">
        <v>106</v>
      </c>
    </row>
    <row r="94" spans="3:18" x14ac:dyDescent="0.25">
      <c r="C94" s="28" t="s">
        <v>102</v>
      </c>
      <c r="D94" s="26" t="s">
        <v>101</v>
      </c>
    </row>
    <row r="95" spans="3:18" x14ac:dyDescent="0.25">
      <c r="C95" s="28" t="s">
        <v>104</v>
      </c>
      <c r="D95" s="26" t="s">
        <v>103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2023-08-08T19:07:49Z</cp:lastPrinted>
  <dcterms:created xsi:type="dcterms:W3CDTF">2021-07-29T18:58:50Z</dcterms:created>
  <dcterms:modified xsi:type="dcterms:W3CDTF">2023-10-04T18:02:56Z</dcterms:modified>
</cp:coreProperties>
</file>