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PAGINA WEB 2023\PAGINA WEB NOVIEMBRE\"/>
    </mc:Choice>
  </mc:AlternateContent>
  <xr:revisionPtr revIDLastSave="0" documentId="13_ncr:1_{7F7965C0-10A3-43B7-96E0-4C6EC40D20BD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1" i="2" l="1"/>
  <c r="L37" i="2"/>
  <c r="L24" i="2"/>
  <c r="L59" i="2"/>
  <c r="L23" i="2" l="1"/>
  <c r="J59" i="2"/>
  <c r="I59" i="2"/>
  <c r="H59" i="2"/>
  <c r="G59" i="2"/>
  <c r="F59" i="2"/>
  <c r="Q90" i="2" l="1"/>
  <c r="D59" i="2"/>
  <c r="D33" i="2"/>
  <c r="D23" i="2"/>
  <c r="D17" i="2"/>
  <c r="D16" i="2" l="1"/>
  <c r="D90" i="2" s="1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6" i="2"/>
  <c r="R65" i="2"/>
  <c r="R64" i="2"/>
  <c r="R63" i="2"/>
  <c r="R62" i="2"/>
  <c r="R60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2" i="2"/>
  <c r="R31" i="2"/>
  <c r="R30" i="2"/>
  <c r="R29" i="2"/>
  <c r="R28" i="2"/>
  <c r="R27" i="2"/>
  <c r="R26" i="2"/>
  <c r="R25" i="2"/>
  <c r="R24" i="2"/>
  <c r="R22" i="2"/>
  <c r="R21" i="2"/>
  <c r="R20" i="2"/>
  <c r="R19" i="2"/>
  <c r="R18" i="2"/>
  <c r="K59" i="2"/>
  <c r="K33" i="2"/>
  <c r="J33" i="2"/>
  <c r="I33" i="2"/>
  <c r="H33" i="2"/>
  <c r="G33" i="2"/>
  <c r="F33" i="2"/>
  <c r="K23" i="2"/>
  <c r="J23" i="2"/>
  <c r="I23" i="2"/>
  <c r="H23" i="2"/>
  <c r="G23" i="2"/>
  <c r="F23" i="2"/>
  <c r="K17" i="2"/>
  <c r="J17" i="2"/>
  <c r="I17" i="2"/>
  <c r="H17" i="2"/>
  <c r="G17" i="2"/>
  <c r="F17" i="2"/>
  <c r="Q59" i="2"/>
  <c r="Q33" i="2"/>
  <c r="Q23" i="2"/>
  <c r="Q17" i="2"/>
  <c r="P59" i="2"/>
  <c r="P33" i="2"/>
  <c r="P23" i="2"/>
  <c r="P17" i="2"/>
  <c r="F16" i="2" l="1"/>
  <c r="F90" i="2" s="1"/>
  <c r="P16" i="2"/>
  <c r="P90" i="2" s="1"/>
  <c r="G16" i="2"/>
  <c r="G90" i="2" s="1"/>
  <c r="H16" i="2"/>
  <c r="H90" i="2" s="1"/>
  <c r="Q16" i="2"/>
  <c r="J16" i="2"/>
  <c r="J90" i="2" s="1"/>
  <c r="K16" i="2"/>
  <c r="K90" i="2" s="1"/>
  <c r="I16" i="2"/>
  <c r="I90" i="2" s="1"/>
  <c r="O59" i="2" l="1"/>
  <c r="N59" i="2"/>
  <c r="M59" i="2"/>
  <c r="O33" i="2"/>
  <c r="N33" i="2"/>
  <c r="M33" i="2"/>
  <c r="L33" i="2"/>
  <c r="O23" i="2"/>
  <c r="N23" i="2"/>
  <c r="M23" i="2"/>
  <c r="O17" i="2"/>
  <c r="N17" i="2"/>
  <c r="M17" i="2"/>
  <c r="L17" i="2"/>
  <c r="O16" i="2" l="1"/>
  <c r="O90" i="2" s="1"/>
  <c r="N16" i="2"/>
  <c r="N90" i="2" s="1"/>
  <c r="R17" i="2"/>
  <c r="R23" i="2"/>
  <c r="R33" i="2"/>
  <c r="R59" i="2"/>
  <c r="M16" i="2"/>
  <c r="M90" i="2" s="1"/>
  <c r="L16" i="2"/>
  <c r="L90" i="2" s="1"/>
  <c r="R16" i="2" l="1"/>
  <c r="R90" i="2" s="1"/>
</calcChain>
</file>

<file path=xl/sharedStrings.xml><?xml version="1.0" encoding="utf-8"?>
<sst xmlns="http://schemas.openxmlformats.org/spreadsheetml/2006/main" count="199" uniqueCount="109">
  <si>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</si>
  <si>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</si>
  <si>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</si>
  <si>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</si>
  <si>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</si>
  <si>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</si>
  <si>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</si>
  <si>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</si>
  <si>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</si>
  <si>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</si>
  <si>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</si>
  <si>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</si>
  <si>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</si>
  <si>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</si>
  <si>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</si>
  <si>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</si>
  <si>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</si>
  <si>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</si>
  <si>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</si>
  <si>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</si>
  <si>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</si>
  <si>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</si>
  <si>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</si>
  <si>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</si>
  <si>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</si>
  <si>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</si>
  <si>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</si>
  <si>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</si>
  <si>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</si>
  <si>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</si>
  <si>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</si>
  <si>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</si>
  <si>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</si>
  <si>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</si>
  <si>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</si>
  <si>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</si>
  <si>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</si>
  <si>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</si>
  <si>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</si>
  <si>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</si>
  <si>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</si>
  <si>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</si>
  <si>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</si>
  <si>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</si>
  <si>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</si>
  <si>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</si>
  <si>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</si>
  <si>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</si>
  <si>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</si>
  <si>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</si>
  <si>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</si>
  <si>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</si>
  <si>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</si>
  <si>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</si>
  <si>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</si>
  <si>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</si>
  <si>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</si>
  <si>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</si>
  <si>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</si>
  <si>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</si>
  <si>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</si>
  <si>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</si>
  <si>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</si>
  <si>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</si>
  <si>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</si>
  <si>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</si>
  <si>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</si>
  <si>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</si>
  <si>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</si>
  <si>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</si>
  <si>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</si>
  <si>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</si>
  <si>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</si>
  <si>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</si>
  <si>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</si>
  <si>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</si>
  <si>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</si>
  <si>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</si>
  <si>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</si>
  <si>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</si>
  <si>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</si>
  <si>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</si>
  <si>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</si>
  <si>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</si>
  <si>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</si>
  <si>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</si>
  <si>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</si>
  <si>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</si>
  <si>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</si>
  <si>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</si>
  <si>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</si>
  <si>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</si>
  <si>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</si>
  <si>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</si>
  <si>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</si>
  <si>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</si>
  <si>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</si>
  <si>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</si>
  <si>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</si>
  <si>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</si>
  <si>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</si>
  <si>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</si>
  <si>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</si>
  <si>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</si>
  <si>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</si>
  <si>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2023</t>
  </si>
  <si>
    <t>Lic. Francisco Antonio Abreu Santos</t>
  </si>
  <si>
    <t>Fuente:Sistema de informacion de la Gestion Financiera (SIGEF)</t>
  </si>
  <si>
    <t>Ejecución de Gasto y Aplicaciones financieras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</si>
</sst>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3" fillId="4" borderId="1" xfId="0" applyNumberFormat="1" applyFont="1" applyFill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43" fontId="3" fillId="0" borderId="0" xfId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6</xdr:row>
      <xdr:rowOff>28574</xdr:rowOff>
    </xdr:from>
    <xdr:to>
      <xdr:col>2</xdr:col>
      <xdr:colOff>2596478</xdr:colOff>
      <xdr:row>11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13</xdr:col>
      <xdr:colOff>717445</xdr:colOff>
      <xdr:row>4</xdr:row>
      <xdr:rowOff>9525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102"/>
  <sheetViews>
    <sheetView showGridLines="0" tabSelected="1" topLeftCell="A3" zoomScaleNormal="100" workbookViewId="0">
      <pane xSplit="3" topLeftCell="D1" activePane="topRight" state="frozen"/>
      <selection activeCell="A13" sqref="A13"/>
      <selection pane="topRight" activeCell="Q18" sqref="Q18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1.85546875" style="31" customWidth="1"/>
    <col min="4" max="4" width="17.5703125" style="20" customWidth="1"/>
    <col min="5" max="5" width="12.5703125" hidden="1" customWidth="1"/>
    <col min="6" max="7" width="14.140625" hidden="1" customWidth="1"/>
    <col min="8" max="8" width="14.5703125" hidden="1" customWidth="1"/>
    <col min="9" max="9" width="15.140625" hidden="1" customWidth="1"/>
    <col min="10" max="10" width="12" hidden="1" customWidth="1"/>
    <col min="11" max="11" width="14.28515625" hidden="1" customWidth="1"/>
    <col min="12" max="12" width="15.5703125" customWidth="1"/>
    <col min="13" max="14" width="14.140625" bestFit="1" customWidth="1"/>
    <col min="15" max="15" width="16.28515625" customWidth="1"/>
    <col min="16" max="16" width="13.85546875" customWidth="1"/>
    <col min="17" max="17" width="10.42578125" hidden="1" customWidth="1"/>
    <col min="18" max="18" width="15.28515625" customWidth="1"/>
    <col min="19" max="19" width="5.140625" customWidth="1"/>
  </cols>
  <sheetData>
    <row r="1" spans="3:18" ht="28.5" hidden="1" customHeight="1" x14ac:dyDescent="0.25"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3:18" ht="21" hidden="1" customHeight="1" x14ac:dyDescent="0.25"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3:18" ht="21" customHeight="1" x14ac:dyDescent="0.25"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8" ht="21" customHeight="1" x14ac:dyDescent="0.25"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3:18" ht="21" customHeight="1" x14ac:dyDescent="0.25">
      <c r="C5" s="40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3:18" ht="21" customHeight="1" x14ac:dyDescent="0.25"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8" ht="15.75" x14ac:dyDescent="0.25">
      <c r="C7" s="55" t="s">
        <v>105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3:18" ht="15.75" x14ac:dyDescent="0.25"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3:18" ht="15.75" x14ac:dyDescent="0.25"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3:18" ht="15.75" x14ac:dyDescent="0.25"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3:18" ht="16.5" customHeight="1" x14ac:dyDescent="0.25">
      <c r="C11" s="57" t="s">
        <v>108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3:18" ht="14.25" customHeight="1" x14ac:dyDescent="0.25">
      <c r="C12" s="44" t="s">
        <v>79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3:18" hidden="1" x14ac:dyDescent="0.25"/>
    <row r="14" spans="3:18" ht="25.5" customHeight="1" x14ac:dyDescent="0.25">
      <c r="C14" s="52" t="s">
        <v>66</v>
      </c>
      <c r="D14" s="53" t="s">
        <v>96</v>
      </c>
      <c r="E14" s="53" t="s">
        <v>95</v>
      </c>
      <c r="F14" s="45" t="s">
        <v>93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7"/>
    </row>
    <row r="15" spans="3:18" x14ac:dyDescent="0.25">
      <c r="C15" s="52"/>
      <c r="D15" s="54"/>
      <c r="E15" s="54"/>
      <c r="F15" s="10" t="s">
        <v>81</v>
      </c>
      <c r="G15" s="10" t="s">
        <v>82</v>
      </c>
      <c r="H15" s="10" t="s">
        <v>83</v>
      </c>
      <c r="I15" s="10" t="s">
        <v>84</v>
      </c>
      <c r="J15" s="12" t="s">
        <v>85</v>
      </c>
      <c r="K15" s="10" t="s">
        <v>86</v>
      </c>
      <c r="L15" s="21" t="s">
        <v>87</v>
      </c>
      <c r="M15" s="22" t="s">
        <v>88</v>
      </c>
      <c r="N15" s="22" t="s">
        <v>89</v>
      </c>
      <c r="O15" s="22" t="s">
        <v>90</v>
      </c>
      <c r="P15" s="10" t="s">
        <v>91</v>
      </c>
      <c r="Q15" s="12" t="s">
        <v>92</v>
      </c>
      <c r="R15" s="10" t="s">
        <v>80</v>
      </c>
    </row>
    <row r="16" spans="3:18" x14ac:dyDescent="0.25">
      <c r="C16" s="27" t="s">
        <v>0</v>
      </c>
      <c r="D16" s="33">
        <f t="shared" ref="D16" si="0">D17+D23+D33+D59</f>
        <v>370356500</v>
      </c>
      <c r="E16" s="2"/>
      <c r="F16" s="33">
        <f t="shared" ref="F16:K16" si="1">F17+F23+F33+F59</f>
        <v>11970249.330000002</v>
      </c>
      <c r="G16" s="33">
        <f t="shared" si="1"/>
        <v>11342601.68</v>
      </c>
      <c r="H16" s="33">
        <f t="shared" si="1"/>
        <v>14652683.629999999</v>
      </c>
      <c r="I16" s="33">
        <f t="shared" si="1"/>
        <v>51723073.93</v>
      </c>
      <c r="J16" s="33">
        <f t="shared" si="1"/>
        <v>15159344.859999999</v>
      </c>
      <c r="K16" s="33">
        <f t="shared" si="1"/>
        <v>24415241.740000002</v>
      </c>
      <c r="L16" s="33">
        <f t="shared" ref="L16:Q16" si="2">L17+L23+L33+L59</f>
        <v>20244071.630000003</v>
      </c>
      <c r="M16" s="33">
        <f t="shared" si="2"/>
        <v>26491648.300000001</v>
      </c>
      <c r="N16" s="33">
        <f t="shared" si="2"/>
        <v>29791479.32</v>
      </c>
      <c r="O16" s="33">
        <f t="shared" si="2"/>
        <v>14634801.189999999</v>
      </c>
      <c r="P16" s="33">
        <f t="shared" si="2"/>
        <v>36925782.439999998</v>
      </c>
      <c r="Q16" s="33">
        <f t="shared" si="2"/>
        <v>0</v>
      </c>
      <c r="R16" s="2">
        <f>SUM(F16:Q16)</f>
        <v>257350978.04999998</v>
      </c>
    </row>
    <row r="17" spans="3:19" x14ac:dyDescent="0.25">
      <c r="C17" s="28" t="s">
        <v>1</v>
      </c>
      <c r="D17" s="23">
        <f t="shared" ref="D17" si="3">SUM(D18:D22)</f>
        <v>89900000</v>
      </c>
      <c r="E17" s="4"/>
      <c r="F17" s="19">
        <f t="shared" ref="F17:K17" si="4">SUM(F18:F22)</f>
        <v>4604021.6000000006</v>
      </c>
      <c r="G17" s="19">
        <f t="shared" si="4"/>
        <v>4852208.2300000004</v>
      </c>
      <c r="H17" s="19">
        <f t="shared" si="4"/>
        <v>4735888.75</v>
      </c>
      <c r="I17" s="20">
        <f t="shared" si="4"/>
        <v>14820086.75</v>
      </c>
      <c r="J17" s="20">
        <f t="shared" si="4"/>
        <v>5129160.1499999994</v>
      </c>
      <c r="K17" s="20">
        <f t="shared" si="4"/>
        <v>4698349.9400000004</v>
      </c>
      <c r="L17" s="39">
        <f t="shared" ref="L17:Q17" si="5">SUM(L18:L22)</f>
        <v>4656293.6100000003</v>
      </c>
      <c r="M17" s="23">
        <f t="shared" si="5"/>
        <v>4669160.78</v>
      </c>
      <c r="N17" s="23">
        <f t="shared" si="5"/>
        <v>15757632.5</v>
      </c>
      <c r="O17" s="23">
        <f t="shared" si="5"/>
        <v>6624803.5199999996</v>
      </c>
      <c r="P17" s="23">
        <f t="shared" si="5"/>
        <v>5990709.6699999999</v>
      </c>
      <c r="Q17" s="23">
        <f t="shared" si="5"/>
        <v>0</v>
      </c>
      <c r="R17" s="20">
        <f t="shared" ref="R17:R80" si="6">SUM(F17:Q17)</f>
        <v>76538315.5</v>
      </c>
    </row>
    <row r="18" spans="3:19" x14ac:dyDescent="0.25">
      <c r="C18" s="29" t="s">
        <v>2</v>
      </c>
      <c r="D18" s="20">
        <v>61700000</v>
      </c>
      <c r="E18" s="6"/>
      <c r="F18" s="20">
        <v>3980992.04</v>
      </c>
      <c r="G18" s="20">
        <v>4212662.04</v>
      </c>
      <c r="H18" s="20">
        <v>4038918.76</v>
      </c>
      <c r="I18" s="20">
        <v>4316809.76</v>
      </c>
      <c r="J18" s="20">
        <v>4400399.43</v>
      </c>
      <c r="K18" s="20">
        <v>4026285.98</v>
      </c>
      <c r="L18" s="24">
        <v>3970442.04</v>
      </c>
      <c r="M18" s="24">
        <v>3880825.08</v>
      </c>
      <c r="N18" s="24">
        <v>3936595.27</v>
      </c>
      <c r="O18" s="24">
        <v>5594266.5999999996</v>
      </c>
      <c r="P18" s="20">
        <v>5187737.1100000003</v>
      </c>
      <c r="Q18" s="20">
        <v>0</v>
      </c>
      <c r="R18" s="20">
        <f t="shared" si="6"/>
        <v>47545934.110000007</v>
      </c>
    </row>
    <row r="19" spans="3:19" x14ac:dyDescent="0.25">
      <c r="C19" s="29" t="s">
        <v>3</v>
      </c>
      <c r="D19" s="20">
        <v>21600000</v>
      </c>
      <c r="E19" s="6"/>
      <c r="F19" s="20">
        <v>122805.87</v>
      </c>
      <c r="G19" s="34">
        <v>97000</v>
      </c>
      <c r="H19" s="20">
        <v>137494.79999999999</v>
      </c>
      <c r="I19" s="20">
        <v>9922651.9700000007</v>
      </c>
      <c r="J19" s="20">
        <v>145828.6</v>
      </c>
      <c r="K19" s="20">
        <v>99826.49</v>
      </c>
      <c r="L19" s="24">
        <v>117000</v>
      </c>
      <c r="M19" s="24">
        <v>227486.83</v>
      </c>
      <c r="N19" s="24">
        <v>10986245.460000001</v>
      </c>
      <c r="O19" s="24">
        <v>201824.2</v>
      </c>
      <c r="P19" s="20">
        <v>136239.67999999999</v>
      </c>
      <c r="Q19" s="20">
        <v>0</v>
      </c>
      <c r="R19" s="20">
        <f t="shared" si="6"/>
        <v>22194403.900000002</v>
      </c>
    </row>
    <row r="20" spans="3:19" x14ac:dyDescent="0.25">
      <c r="C20" s="29" t="s">
        <v>4</v>
      </c>
      <c r="D20" s="20">
        <v>0</v>
      </c>
      <c r="E20" s="6"/>
      <c r="F20" s="20"/>
      <c r="G20" s="20"/>
      <c r="H20" s="20"/>
      <c r="I20" s="20">
        <v>0</v>
      </c>
      <c r="J20" s="20"/>
      <c r="K20" s="20"/>
      <c r="L20" s="24"/>
      <c r="M20" s="24"/>
      <c r="N20" s="24">
        <v>0</v>
      </c>
      <c r="O20" s="24"/>
      <c r="Q20" s="20"/>
      <c r="R20" s="20">
        <f t="shared" si="6"/>
        <v>0</v>
      </c>
      <c r="S20" s="13"/>
    </row>
    <row r="21" spans="3:19" x14ac:dyDescent="0.25">
      <c r="C21" s="29" t="s">
        <v>5</v>
      </c>
      <c r="D21" s="20">
        <v>0</v>
      </c>
      <c r="E21" s="6"/>
      <c r="F21" s="20">
        <v>0</v>
      </c>
      <c r="G21" s="20"/>
      <c r="H21" s="20"/>
      <c r="I21" s="20">
        <v>0</v>
      </c>
      <c r="J21" s="20"/>
      <c r="K21" s="20"/>
      <c r="L21" s="24"/>
      <c r="M21" s="24"/>
      <c r="N21" s="24">
        <v>0</v>
      </c>
      <c r="Q21" s="20"/>
      <c r="R21" s="20">
        <f t="shared" si="6"/>
        <v>0</v>
      </c>
    </row>
    <row r="22" spans="3:19" x14ac:dyDescent="0.25">
      <c r="C22" s="29" t="s">
        <v>6</v>
      </c>
      <c r="D22" s="20">
        <v>6600000</v>
      </c>
      <c r="E22" s="6"/>
      <c r="F22" s="20">
        <v>500223.69</v>
      </c>
      <c r="G22" s="20">
        <v>542546.18999999994</v>
      </c>
      <c r="H22" s="20">
        <v>559475.18999999994</v>
      </c>
      <c r="I22" s="20">
        <v>580625.02</v>
      </c>
      <c r="J22" s="38">
        <v>582932.12</v>
      </c>
      <c r="K22" s="20">
        <v>572237.47</v>
      </c>
      <c r="L22" s="24">
        <v>568851.56999999995</v>
      </c>
      <c r="M22" s="25">
        <v>560848.87</v>
      </c>
      <c r="N22" s="24">
        <v>834791.77</v>
      </c>
      <c r="O22" s="25">
        <v>828712.72</v>
      </c>
      <c r="P22" s="20">
        <v>666732.88</v>
      </c>
      <c r="Q22" s="20">
        <v>0</v>
      </c>
      <c r="R22" s="20">
        <f t="shared" si="6"/>
        <v>6797977.4899999984</v>
      </c>
    </row>
    <row r="23" spans="3:19" x14ac:dyDescent="0.25">
      <c r="C23" s="28" t="s">
        <v>7</v>
      </c>
      <c r="D23" s="23">
        <f t="shared" ref="D23" si="7">+SUM(D24:D32)</f>
        <v>104149500</v>
      </c>
      <c r="E23" s="4"/>
      <c r="F23" s="19">
        <f t="shared" ref="F23:K23" si="8">+SUM(F24:F32)</f>
        <v>7348527.7300000004</v>
      </c>
      <c r="G23" s="19">
        <f t="shared" si="8"/>
        <v>2029025.49</v>
      </c>
      <c r="H23" s="19">
        <f t="shared" si="8"/>
        <v>3372719.7800000003</v>
      </c>
      <c r="I23" s="19">
        <f t="shared" si="8"/>
        <v>6075797.2299999995</v>
      </c>
      <c r="J23" s="19">
        <f t="shared" si="8"/>
        <v>5986797.3799999999</v>
      </c>
      <c r="K23" s="19">
        <f t="shared" si="8"/>
        <v>5807101.8200000003</v>
      </c>
      <c r="L23" s="23">
        <f>+SUM(L24:L32)</f>
        <v>6338074.9000000004</v>
      </c>
      <c r="M23" s="23">
        <f t="shared" ref="M23:Q23" si="9">+SUM(M24:M32)</f>
        <v>8800990.4699999988</v>
      </c>
      <c r="N23" s="23">
        <f t="shared" si="9"/>
        <v>3880882.87</v>
      </c>
      <c r="O23" s="23">
        <f t="shared" si="9"/>
        <v>4613356.42</v>
      </c>
      <c r="P23" s="23">
        <f t="shared" si="9"/>
        <v>11410232.85</v>
      </c>
      <c r="Q23" s="23">
        <f t="shared" si="9"/>
        <v>0</v>
      </c>
      <c r="R23" s="20">
        <f t="shared" si="6"/>
        <v>65663506.939999998</v>
      </c>
    </row>
    <row r="24" spans="3:19" x14ac:dyDescent="0.25">
      <c r="C24" s="29" t="s">
        <v>8</v>
      </c>
      <c r="D24" s="20">
        <v>18216000</v>
      </c>
      <c r="E24" s="6"/>
      <c r="F24" s="20">
        <v>2417615.1800000002</v>
      </c>
      <c r="G24" s="20">
        <v>39278.65</v>
      </c>
      <c r="H24" s="20">
        <v>715829.25</v>
      </c>
      <c r="I24" s="20">
        <v>2489852.16</v>
      </c>
      <c r="J24" s="20">
        <v>3034648.94</v>
      </c>
      <c r="K24" s="20">
        <v>2092187.68</v>
      </c>
      <c r="L24" s="24">
        <f>4033500.98+110703.2</f>
        <v>4144204.18</v>
      </c>
      <c r="M24" s="24">
        <v>3319450.63</v>
      </c>
      <c r="N24" s="24">
        <v>1126864.19</v>
      </c>
      <c r="O24" s="24">
        <v>2049511.24</v>
      </c>
      <c r="P24" s="20">
        <v>2600465.13</v>
      </c>
      <c r="Q24" s="20">
        <v>0</v>
      </c>
      <c r="R24" s="20">
        <f t="shared" si="6"/>
        <v>24029907.229999997</v>
      </c>
    </row>
    <row r="25" spans="3:19" x14ac:dyDescent="0.25">
      <c r="C25" s="29" t="s">
        <v>9</v>
      </c>
      <c r="D25" s="20">
        <v>11800000</v>
      </c>
      <c r="E25" s="6"/>
      <c r="F25" s="20">
        <v>1260240</v>
      </c>
      <c r="G25" s="20"/>
      <c r="H25" s="20"/>
      <c r="I25" s="20">
        <v>1016121.6</v>
      </c>
      <c r="J25" s="20"/>
      <c r="K25" s="20"/>
      <c r="L25" s="24"/>
      <c r="M25" s="24">
        <v>39984.300000000003</v>
      </c>
      <c r="N25" s="24">
        <v>0</v>
      </c>
      <c r="O25" s="24">
        <v>0</v>
      </c>
      <c r="P25" s="20">
        <v>2795366.91</v>
      </c>
      <c r="Q25" s="20">
        <v>0</v>
      </c>
      <c r="R25" s="20">
        <f t="shared" si="6"/>
        <v>5111712.8100000005</v>
      </c>
    </row>
    <row r="26" spans="3:19" x14ac:dyDescent="0.25">
      <c r="C26" s="29" t="s">
        <v>10</v>
      </c>
      <c r="D26" s="20">
        <v>1800000</v>
      </c>
      <c r="E26" s="6"/>
      <c r="F26" s="20">
        <v>0</v>
      </c>
      <c r="G26" s="20"/>
      <c r="H26" s="20">
        <v>0</v>
      </c>
      <c r="I26" s="20">
        <v>106750</v>
      </c>
      <c r="J26" s="20">
        <v>70600</v>
      </c>
      <c r="K26" s="20">
        <v>59042.879999999997</v>
      </c>
      <c r="L26" s="24">
        <v>108650</v>
      </c>
      <c r="M26" s="24">
        <v>276150</v>
      </c>
      <c r="N26" s="24">
        <v>65900</v>
      </c>
      <c r="O26" s="24">
        <v>146650</v>
      </c>
      <c r="P26" s="20">
        <v>86000</v>
      </c>
      <c r="Q26" s="20">
        <v>0</v>
      </c>
      <c r="R26" s="20">
        <f t="shared" si="6"/>
        <v>919742.88</v>
      </c>
    </row>
    <row r="27" spans="3:19" x14ac:dyDescent="0.25">
      <c r="C27" s="29" t="s">
        <v>11</v>
      </c>
      <c r="D27" s="20">
        <v>200000</v>
      </c>
      <c r="E27" s="6"/>
      <c r="F27" s="20">
        <v>50000</v>
      </c>
      <c r="G27" s="20"/>
      <c r="H27" s="20">
        <v>52709.440000000002</v>
      </c>
      <c r="I27" s="20">
        <v>0</v>
      </c>
      <c r="J27" s="20"/>
      <c r="K27" s="20">
        <v>286400</v>
      </c>
      <c r="L27" s="24"/>
      <c r="M27" s="24"/>
      <c r="N27" s="24">
        <v>0</v>
      </c>
      <c r="O27" s="24">
        <v>0</v>
      </c>
      <c r="P27" s="20">
        <v>0</v>
      </c>
      <c r="Q27" s="20"/>
      <c r="R27" s="20">
        <f t="shared" si="6"/>
        <v>389109.44</v>
      </c>
    </row>
    <row r="28" spans="3:19" x14ac:dyDescent="0.25">
      <c r="C28" s="29" t="s">
        <v>12</v>
      </c>
      <c r="D28" s="20">
        <v>26163500</v>
      </c>
      <c r="E28" s="6"/>
      <c r="F28" s="20">
        <v>2444523.0299999998</v>
      </c>
      <c r="G28" s="20">
        <v>1436822.54</v>
      </c>
      <c r="H28" s="20">
        <v>1859388.6</v>
      </c>
      <c r="I28" s="20">
        <v>1783410.85</v>
      </c>
      <c r="J28" s="20">
        <v>1676501.78</v>
      </c>
      <c r="K28" s="20">
        <v>0</v>
      </c>
      <c r="L28" s="24">
        <v>1865795.36</v>
      </c>
      <c r="M28" s="24">
        <v>1448026.83</v>
      </c>
      <c r="N28" s="24">
        <v>1883220.79</v>
      </c>
      <c r="O28" s="24">
        <v>1880395.36</v>
      </c>
      <c r="P28" s="20">
        <v>4302822.3600000003</v>
      </c>
      <c r="Q28" s="20">
        <v>0</v>
      </c>
      <c r="R28" s="20">
        <f t="shared" si="6"/>
        <v>20580907.499999996</v>
      </c>
    </row>
    <row r="29" spans="3:19" x14ac:dyDescent="0.25">
      <c r="C29" s="29" t="s">
        <v>13</v>
      </c>
      <c r="D29" s="20">
        <v>2500000</v>
      </c>
      <c r="E29" s="6"/>
      <c r="F29" s="20">
        <v>0</v>
      </c>
      <c r="G29" s="20"/>
      <c r="H29" s="20">
        <v>36977.370000000003</v>
      </c>
      <c r="I29" s="20">
        <v>257275.26</v>
      </c>
      <c r="J29" s="20">
        <v>0</v>
      </c>
      <c r="K29" s="20">
        <v>1726584.59</v>
      </c>
      <c r="L29" s="24"/>
      <c r="M29" s="24">
        <v>2113237.35</v>
      </c>
      <c r="N29" s="24">
        <v>0</v>
      </c>
      <c r="P29" s="20"/>
      <c r="Q29" s="20"/>
      <c r="R29" s="20">
        <f t="shared" si="6"/>
        <v>4134074.5700000003</v>
      </c>
    </row>
    <row r="30" spans="3:19" ht="30" x14ac:dyDescent="0.25">
      <c r="C30" s="29" t="s">
        <v>14</v>
      </c>
      <c r="D30" s="20">
        <v>40500000</v>
      </c>
      <c r="E30" s="6"/>
      <c r="F30" s="20">
        <v>951740.52</v>
      </c>
      <c r="G30" s="20">
        <v>525436.98</v>
      </c>
      <c r="H30" s="20">
        <v>357422</v>
      </c>
      <c r="I30" s="20">
        <v>232021.1</v>
      </c>
      <c r="J30" s="20">
        <v>508145.44</v>
      </c>
      <c r="K30" s="20">
        <v>1326656.76</v>
      </c>
      <c r="L30" s="24">
        <v>9388.5</v>
      </c>
      <c r="M30" s="24">
        <v>1384768.17</v>
      </c>
      <c r="N30" s="24">
        <v>778491.66</v>
      </c>
      <c r="O30" s="24">
        <v>249555.43</v>
      </c>
      <c r="P30" s="20">
        <v>1289832.45</v>
      </c>
      <c r="Q30" s="20">
        <v>0</v>
      </c>
      <c r="R30" s="20">
        <f t="shared" si="6"/>
        <v>7613459.0099999998</v>
      </c>
    </row>
    <row r="31" spans="3:19" x14ac:dyDescent="0.25">
      <c r="C31" s="29" t="s">
        <v>15</v>
      </c>
      <c r="D31" s="20">
        <v>2970000</v>
      </c>
      <c r="E31" s="6"/>
      <c r="F31" s="20">
        <v>224409</v>
      </c>
      <c r="G31" s="20">
        <v>27487.32</v>
      </c>
      <c r="H31" s="20">
        <v>350393.12</v>
      </c>
      <c r="I31" s="20">
        <v>190366.26</v>
      </c>
      <c r="J31" s="20">
        <v>696901.22</v>
      </c>
      <c r="K31" s="20">
        <v>316229.90999999997</v>
      </c>
      <c r="L31" s="24">
        <f>207935.31+951.55+175+325+325+325</f>
        <v>210036.86</v>
      </c>
      <c r="M31" s="24">
        <v>219373.19</v>
      </c>
      <c r="N31" s="24">
        <v>26406.23</v>
      </c>
      <c r="O31" s="25">
        <v>287244.39</v>
      </c>
      <c r="P31" s="20">
        <v>335746</v>
      </c>
      <c r="Q31" s="20">
        <v>0</v>
      </c>
      <c r="R31" s="20">
        <f t="shared" si="6"/>
        <v>2884593.5</v>
      </c>
    </row>
    <row r="32" spans="3:19" x14ac:dyDescent="0.25">
      <c r="C32" s="29" t="s">
        <v>16</v>
      </c>
      <c r="E32" s="6"/>
      <c r="F32" s="20"/>
      <c r="G32" s="20"/>
      <c r="H32" s="20"/>
      <c r="I32" s="20"/>
      <c r="J32" s="20"/>
      <c r="K32" s="20"/>
      <c r="L32" s="24"/>
      <c r="M32" s="24"/>
      <c r="N32" s="24">
        <v>0</v>
      </c>
      <c r="O32" s="24"/>
      <c r="P32" s="20"/>
      <c r="Q32" s="20"/>
      <c r="R32" s="20">
        <f t="shared" si="6"/>
        <v>0</v>
      </c>
    </row>
    <row r="33" spans="3:18" x14ac:dyDescent="0.25">
      <c r="C33" s="28" t="s">
        <v>17</v>
      </c>
      <c r="D33" s="23">
        <f t="shared" ref="D33" si="10">+SUM(D34:D42)</f>
        <v>105250000</v>
      </c>
      <c r="E33" s="4"/>
      <c r="F33" s="19">
        <f t="shared" ref="F33:K33" si="11">+SUM(F34:F42)</f>
        <v>17700</v>
      </c>
      <c r="G33" s="19">
        <f t="shared" si="11"/>
        <v>4119167.96</v>
      </c>
      <c r="H33" s="19">
        <f t="shared" si="11"/>
        <v>1323572.6499999999</v>
      </c>
      <c r="I33" s="19">
        <f t="shared" si="11"/>
        <v>10897674.1</v>
      </c>
      <c r="J33" s="19">
        <f t="shared" si="11"/>
        <v>3835960.7300000004</v>
      </c>
      <c r="K33" s="19">
        <f t="shared" si="11"/>
        <v>11423915.98</v>
      </c>
      <c r="L33" s="23">
        <f t="shared" ref="L33:Q33" si="12">+SUM(L34:L42)</f>
        <v>4519902.6400000006</v>
      </c>
      <c r="M33" s="23">
        <f t="shared" si="12"/>
        <v>8088567.7999999998</v>
      </c>
      <c r="N33" s="23">
        <f t="shared" si="12"/>
        <v>4893761.22</v>
      </c>
      <c r="O33" s="23">
        <f t="shared" si="12"/>
        <v>2995072.86</v>
      </c>
      <c r="P33" s="23">
        <f t="shared" si="12"/>
        <v>12039906.399999999</v>
      </c>
      <c r="Q33" s="23">
        <f t="shared" si="12"/>
        <v>0</v>
      </c>
      <c r="R33" s="20">
        <f t="shared" si="6"/>
        <v>64155202.339999996</v>
      </c>
    </row>
    <row r="34" spans="3:18" x14ac:dyDescent="0.25">
      <c r="C34" s="29" t="s">
        <v>18</v>
      </c>
      <c r="D34" s="20">
        <v>3900000</v>
      </c>
      <c r="E34" s="6"/>
      <c r="F34" s="20">
        <v>17700</v>
      </c>
      <c r="G34" s="20">
        <v>314703</v>
      </c>
      <c r="H34" s="20">
        <v>356802.5</v>
      </c>
      <c r="I34" s="20">
        <v>361935.5</v>
      </c>
      <c r="J34" s="20">
        <v>260164</v>
      </c>
      <c r="K34" s="20">
        <v>1146979.96</v>
      </c>
      <c r="L34" s="24"/>
      <c r="M34" s="36">
        <v>464554.2</v>
      </c>
      <c r="N34" s="24">
        <v>294018.12</v>
      </c>
      <c r="O34" s="24">
        <v>686529.9</v>
      </c>
      <c r="P34" s="20">
        <v>1184709.8</v>
      </c>
      <c r="Q34" s="20">
        <v>0</v>
      </c>
      <c r="R34" s="20">
        <f t="shared" si="6"/>
        <v>5088096.9800000004</v>
      </c>
    </row>
    <row r="35" spans="3:18" x14ac:dyDescent="0.25">
      <c r="C35" s="29" t="s">
        <v>19</v>
      </c>
      <c r="D35" s="20">
        <v>4800000</v>
      </c>
      <c r="E35" s="6"/>
      <c r="F35" s="20">
        <v>0</v>
      </c>
      <c r="G35" s="20"/>
      <c r="H35" s="20"/>
      <c r="I35" s="20"/>
      <c r="J35" s="20"/>
      <c r="K35" s="20">
        <v>108265</v>
      </c>
      <c r="L35" s="24"/>
      <c r="N35" s="24">
        <v>497705.12</v>
      </c>
      <c r="O35" s="36">
        <v>0</v>
      </c>
      <c r="P35" s="20">
        <v>1534000</v>
      </c>
      <c r="Q35" s="20">
        <v>0</v>
      </c>
      <c r="R35" s="20">
        <f t="shared" si="6"/>
        <v>2139970.12</v>
      </c>
    </row>
    <row r="36" spans="3:18" x14ac:dyDescent="0.25">
      <c r="C36" s="29" t="s">
        <v>20</v>
      </c>
      <c r="D36" s="20">
        <v>2900000</v>
      </c>
      <c r="E36" s="6"/>
      <c r="F36" s="20">
        <v>0</v>
      </c>
      <c r="G36" s="20"/>
      <c r="H36" s="20"/>
      <c r="I36" s="20">
        <v>2507688.7999999998</v>
      </c>
      <c r="J36" s="20">
        <v>480000.4</v>
      </c>
      <c r="K36" s="20">
        <v>150922</v>
      </c>
      <c r="L36" s="24">
        <v>0</v>
      </c>
      <c r="M36" s="36">
        <v>188800</v>
      </c>
      <c r="N36" s="24">
        <v>0</v>
      </c>
      <c r="P36" s="20">
        <v>273642</v>
      </c>
      <c r="Q36" s="20">
        <v>0</v>
      </c>
      <c r="R36" s="20">
        <f t="shared" si="6"/>
        <v>3601053.1999999997</v>
      </c>
    </row>
    <row r="37" spans="3:18" x14ac:dyDescent="0.25">
      <c r="C37" s="29" t="s">
        <v>21</v>
      </c>
      <c r="D37" s="20">
        <v>27500000</v>
      </c>
      <c r="E37" s="6"/>
      <c r="F37" s="20">
        <v>0</v>
      </c>
      <c r="G37" s="20">
        <v>426641</v>
      </c>
      <c r="H37" s="20">
        <v>920514.15</v>
      </c>
      <c r="I37" s="20">
        <v>3736159.22</v>
      </c>
      <c r="J37" s="20">
        <v>233890.18</v>
      </c>
      <c r="K37" s="20">
        <v>23100</v>
      </c>
      <c r="L37" s="24">
        <f>1922167.14+237628.78</f>
        <v>2159795.92</v>
      </c>
      <c r="M37" s="24">
        <v>2032409.05</v>
      </c>
      <c r="N37" s="24">
        <v>0</v>
      </c>
      <c r="O37" s="24">
        <v>0</v>
      </c>
      <c r="P37" s="20">
        <v>606530.19999999995</v>
      </c>
      <c r="Q37" s="20">
        <v>0</v>
      </c>
      <c r="R37" s="20">
        <f t="shared" si="6"/>
        <v>10139039.719999999</v>
      </c>
    </row>
    <row r="38" spans="3:18" x14ac:dyDescent="0.25">
      <c r="C38" s="29" t="s">
        <v>22</v>
      </c>
      <c r="D38" s="20">
        <v>3200000</v>
      </c>
      <c r="E38" s="6"/>
      <c r="F38" s="20">
        <v>0</v>
      </c>
      <c r="G38" s="20">
        <v>374779.8</v>
      </c>
      <c r="H38" s="20"/>
      <c r="I38" s="20">
        <v>0</v>
      </c>
      <c r="J38" s="20">
        <v>336836</v>
      </c>
      <c r="K38" s="20"/>
      <c r="L38" s="24"/>
      <c r="M38" s="24">
        <v>51861.71</v>
      </c>
      <c r="N38" s="24">
        <v>0</v>
      </c>
      <c r="O38" s="24"/>
      <c r="P38" s="20">
        <v>1010457.6</v>
      </c>
      <c r="Q38" s="20">
        <v>0</v>
      </c>
      <c r="R38" s="20">
        <f t="shared" si="6"/>
        <v>1773935.1099999999</v>
      </c>
    </row>
    <row r="39" spans="3:18" x14ac:dyDescent="0.25">
      <c r="C39" s="29" t="s">
        <v>23</v>
      </c>
      <c r="D39" s="20">
        <v>5940000</v>
      </c>
      <c r="E39" s="6"/>
      <c r="F39" s="20">
        <v>0</v>
      </c>
      <c r="G39" s="20"/>
      <c r="H39" s="20">
        <v>46256</v>
      </c>
      <c r="I39" s="20"/>
      <c r="J39" s="20">
        <v>187000.45</v>
      </c>
      <c r="K39" s="20">
        <v>1583999.9</v>
      </c>
      <c r="L39" s="24">
        <v>1335766.6100000001</v>
      </c>
      <c r="M39" s="24">
        <v>0</v>
      </c>
      <c r="N39" s="24">
        <v>0</v>
      </c>
      <c r="O39" s="24"/>
      <c r="P39" s="20">
        <v>0</v>
      </c>
      <c r="Q39" s="20">
        <v>0</v>
      </c>
      <c r="R39" s="20">
        <f t="shared" si="6"/>
        <v>3153022.96</v>
      </c>
    </row>
    <row r="40" spans="3:18" x14ac:dyDescent="0.25">
      <c r="C40" s="29" t="s">
        <v>24</v>
      </c>
      <c r="D40" s="20">
        <v>31800000</v>
      </c>
      <c r="E40" s="6"/>
      <c r="F40" s="20">
        <v>0</v>
      </c>
      <c r="G40" s="20">
        <v>2396030.86</v>
      </c>
      <c r="H40" s="20">
        <v>0</v>
      </c>
      <c r="I40" s="20">
        <v>2072020</v>
      </c>
      <c r="J40" s="20">
        <v>1266443.04</v>
      </c>
      <c r="K40" s="20">
        <v>4223372.3600000003</v>
      </c>
      <c r="L40" s="24">
        <v>19965.599999999999</v>
      </c>
      <c r="M40" s="24">
        <v>3457179.2</v>
      </c>
      <c r="N40" s="24">
        <v>1092879.22</v>
      </c>
      <c r="O40" s="24">
        <v>1000000</v>
      </c>
      <c r="P40" s="20">
        <v>4656544.8</v>
      </c>
      <c r="Q40" s="20">
        <v>0</v>
      </c>
      <c r="R40" s="20">
        <f t="shared" si="6"/>
        <v>20184435.079999998</v>
      </c>
    </row>
    <row r="41" spans="3:18" ht="30" x14ac:dyDescent="0.25">
      <c r="C41" s="29" t="s">
        <v>25</v>
      </c>
      <c r="D41" s="20">
        <v>0</v>
      </c>
      <c r="E41" s="6"/>
      <c r="F41" s="20">
        <v>0</v>
      </c>
      <c r="G41" s="20"/>
      <c r="H41" s="20"/>
      <c r="I41" s="20"/>
      <c r="J41" s="20"/>
      <c r="K41" s="20"/>
      <c r="L41" s="24">
        <v>0</v>
      </c>
      <c r="M41" s="24"/>
      <c r="N41" s="24">
        <v>0</v>
      </c>
      <c r="O41" s="24"/>
      <c r="P41" s="20"/>
      <c r="Q41" s="20"/>
      <c r="R41" s="20">
        <f t="shared" si="6"/>
        <v>0</v>
      </c>
    </row>
    <row r="42" spans="3:18" x14ac:dyDescent="0.25">
      <c r="C42" s="29" t="s">
        <v>26</v>
      </c>
      <c r="D42" s="20">
        <v>25210000</v>
      </c>
      <c r="E42" s="6"/>
      <c r="F42" s="20">
        <v>0</v>
      </c>
      <c r="G42" s="20">
        <v>607013.30000000005</v>
      </c>
      <c r="H42" s="20">
        <v>0</v>
      </c>
      <c r="I42" s="20">
        <v>2219870.58</v>
      </c>
      <c r="J42" s="20">
        <v>1071626.6599999999</v>
      </c>
      <c r="K42" s="20">
        <v>4187276.76</v>
      </c>
      <c r="L42" s="24">
        <v>1004374.51</v>
      </c>
      <c r="M42" s="24">
        <v>1893763.64</v>
      </c>
      <c r="N42" s="24">
        <v>3009158.76</v>
      </c>
      <c r="O42" s="24">
        <v>1308542.96</v>
      </c>
      <c r="P42" s="20">
        <v>2774022</v>
      </c>
      <c r="Q42" s="20">
        <v>0</v>
      </c>
      <c r="R42" s="20">
        <f t="shared" si="6"/>
        <v>18075649.170000002</v>
      </c>
    </row>
    <row r="43" spans="3:18" x14ac:dyDescent="0.25">
      <c r="C43" s="28" t="s">
        <v>27</v>
      </c>
      <c r="D43" s="20">
        <v>0</v>
      </c>
      <c r="E43" s="4"/>
      <c r="L43" s="20">
        <v>0</v>
      </c>
      <c r="P43" s="20"/>
      <c r="R43" s="20">
        <f t="shared" si="6"/>
        <v>0</v>
      </c>
    </row>
    <row r="44" spans="3:18" x14ac:dyDescent="0.25">
      <c r="C44" s="29" t="s">
        <v>28</v>
      </c>
      <c r="D44" s="20">
        <v>0</v>
      </c>
      <c r="E44" s="6"/>
      <c r="L44" s="20">
        <v>0</v>
      </c>
      <c r="P44" s="20"/>
      <c r="R44" s="20">
        <f t="shared" si="6"/>
        <v>0</v>
      </c>
    </row>
    <row r="45" spans="3:18" x14ac:dyDescent="0.25">
      <c r="C45" s="29" t="s">
        <v>29</v>
      </c>
      <c r="D45" s="20">
        <v>0</v>
      </c>
      <c r="E45" s="6"/>
      <c r="L45" s="20">
        <v>0</v>
      </c>
      <c r="P45" s="20"/>
      <c r="R45" s="20">
        <f t="shared" si="6"/>
        <v>0</v>
      </c>
    </row>
    <row r="46" spans="3:18" x14ac:dyDescent="0.25">
      <c r="C46" s="29" t="s">
        <v>30</v>
      </c>
      <c r="D46" s="20">
        <v>0</v>
      </c>
      <c r="E46" s="6"/>
      <c r="L46" s="20">
        <v>0</v>
      </c>
      <c r="P46" s="20"/>
      <c r="R46" s="20">
        <f t="shared" si="6"/>
        <v>0</v>
      </c>
    </row>
    <row r="47" spans="3:18" ht="30" x14ac:dyDescent="0.25">
      <c r="C47" s="29" t="s">
        <v>31</v>
      </c>
      <c r="D47" s="20">
        <v>0</v>
      </c>
      <c r="E47" s="6"/>
      <c r="L47" s="20">
        <v>0</v>
      </c>
      <c r="P47" s="20"/>
      <c r="R47" s="20">
        <f t="shared" si="6"/>
        <v>0</v>
      </c>
    </row>
    <row r="48" spans="3:18" ht="30" x14ac:dyDescent="0.25">
      <c r="C48" s="29" t="s">
        <v>32</v>
      </c>
      <c r="D48" s="20">
        <v>0</v>
      </c>
      <c r="E48" s="6"/>
      <c r="L48" s="20">
        <v>0</v>
      </c>
      <c r="P48" s="20"/>
      <c r="R48" s="20">
        <f t="shared" si="6"/>
        <v>0</v>
      </c>
    </row>
    <row r="49" spans="3:18" x14ac:dyDescent="0.25">
      <c r="C49" s="29" t="s">
        <v>33</v>
      </c>
      <c r="D49" s="20">
        <v>0</v>
      </c>
      <c r="E49" s="6"/>
      <c r="L49" s="20">
        <v>0</v>
      </c>
      <c r="P49" s="20"/>
      <c r="R49" s="20">
        <f t="shared" si="6"/>
        <v>0</v>
      </c>
    </row>
    <row r="50" spans="3:18" x14ac:dyDescent="0.25">
      <c r="C50" s="29" t="s">
        <v>34</v>
      </c>
      <c r="D50" s="20">
        <v>0</v>
      </c>
      <c r="E50" s="6"/>
      <c r="L50" s="20">
        <v>0</v>
      </c>
      <c r="P50" s="20"/>
      <c r="R50" s="20">
        <f t="shared" si="6"/>
        <v>0</v>
      </c>
    </row>
    <row r="51" spans="3:18" x14ac:dyDescent="0.25">
      <c r="C51" s="29" t="s">
        <v>35</v>
      </c>
      <c r="D51" s="20">
        <v>0</v>
      </c>
      <c r="E51" s="6"/>
      <c r="L51" s="20">
        <v>0</v>
      </c>
      <c r="P51" s="20"/>
      <c r="R51" s="20">
        <f t="shared" si="6"/>
        <v>0</v>
      </c>
    </row>
    <row r="52" spans="3:18" x14ac:dyDescent="0.25">
      <c r="C52" s="28" t="s">
        <v>36</v>
      </c>
      <c r="D52" s="20">
        <v>0</v>
      </c>
      <c r="E52" s="4"/>
      <c r="L52" s="20">
        <v>0</v>
      </c>
      <c r="P52" s="20"/>
      <c r="R52" s="20">
        <f t="shared" si="6"/>
        <v>0</v>
      </c>
    </row>
    <row r="53" spans="3:18" x14ac:dyDescent="0.25">
      <c r="C53" s="29" t="s">
        <v>37</v>
      </c>
      <c r="D53" s="20">
        <v>0</v>
      </c>
      <c r="E53" s="6"/>
      <c r="L53" s="20">
        <v>0</v>
      </c>
      <c r="P53" s="20"/>
      <c r="R53" s="20">
        <f t="shared" si="6"/>
        <v>0</v>
      </c>
    </row>
    <row r="54" spans="3:18" x14ac:dyDescent="0.25">
      <c r="C54" s="29" t="s">
        <v>38</v>
      </c>
      <c r="D54" s="20">
        <v>0</v>
      </c>
      <c r="E54" s="6"/>
      <c r="L54" s="20">
        <v>0</v>
      </c>
      <c r="P54" s="20"/>
      <c r="R54" s="20">
        <f t="shared" si="6"/>
        <v>0</v>
      </c>
    </row>
    <row r="55" spans="3:18" x14ac:dyDescent="0.25">
      <c r="C55" s="29" t="s">
        <v>39</v>
      </c>
      <c r="D55" s="20">
        <v>0</v>
      </c>
      <c r="E55" s="6"/>
      <c r="L55" s="20">
        <v>0</v>
      </c>
      <c r="P55" s="20"/>
      <c r="R55" s="20">
        <f t="shared" si="6"/>
        <v>0</v>
      </c>
    </row>
    <row r="56" spans="3:18" x14ac:dyDescent="0.25">
      <c r="C56" s="29" t="s">
        <v>40</v>
      </c>
      <c r="D56" s="20">
        <v>0</v>
      </c>
      <c r="E56" s="6"/>
      <c r="L56" s="20">
        <v>0</v>
      </c>
      <c r="P56" s="20"/>
      <c r="R56" s="20">
        <f t="shared" si="6"/>
        <v>0</v>
      </c>
    </row>
    <row r="57" spans="3:18" x14ac:dyDescent="0.25">
      <c r="C57" s="29" t="s">
        <v>41</v>
      </c>
      <c r="D57" s="20">
        <v>0</v>
      </c>
      <c r="E57" s="6"/>
      <c r="L57" s="20">
        <v>0</v>
      </c>
      <c r="P57" s="20"/>
      <c r="R57" s="20">
        <f t="shared" si="6"/>
        <v>0</v>
      </c>
    </row>
    <row r="58" spans="3:18" x14ac:dyDescent="0.25">
      <c r="C58" s="29" t="s">
        <v>42</v>
      </c>
      <c r="D58" s="20">
        <v>0</v>
      </c>
      <c r="E58" s="6"/>
      <c r="L58" s="20">
        <v>0</v>
      </c>
      <c r="P58" s="20"/>
      <c r="R58" s="20">
        <f t="shared" si="6"/>
        <v>0</v>
      </c>
    </row>
    <row r="59" spans="3:18" x14ac:dyDescent="0.25">
      <c r="C59" s="28" t="s">
        <v>43</v>
      </c>
      <c r="D59" s="23">
        <f t="shared" ref="D59:J59" si="13">SUM(D60:D68)</f>
        <v>71057000</v>
      </c>
      <c r="E59" s="4"/>
      <c r="F59" s="23">
        <f t="shared" si="13"/>
        <v>0</v>
      </c>
      <c r="G59" s="23">
        <f t="shared" si="13"/>
        <v>342200</v>
      </c>
      <c r="H59" s="23">
        <f t="shared" si="13"/>
        <v>5220502.4499999993</v>
      </c>
      <c r="I59" s="23">
        <f t="shared" si="13"/>
        <v>19929515.850000001</v>
      </c>
      <c r="J59" s="23">
        <f t="shared" si="13"/>
        <v>207426.59999999998</v>
      </c>
      <c r="K59" s="23">
        <f t="shared" ref="K59:Q59" si="14">SUM(K60:K68)</f>
        <v>2485874</v>
      </c>
      <c r="L59" s="23">
        <f t="shared" si="14"/>
        <v>4729800.4800000004</v>
      </c>
      <c r="M59" s="23">
        <f t="shared" si="14"/>
        <v>4932929.25</v>
      </c>
      <c r="N59" s="23">
        <f t="shared" si="14"/>
        <v>5259202.7300000004</v>
      </c>
      <c r="O59" s="23">
        <f t="shared" si="14"/>
        <v>401568.39</v>
      </c>
      <c r="P59" s="23">
        <f t="shared" si="14"/>
        <v>7484933.5200000005</v>
      </c>
      <c r="Q59" s="23">
        <f t="shared" si="14"/>
        <v>0</v>
      </c>
      <c r="R59" s="20">
        <f t="shared" si="6"/>
        <v>50993953.270000003</v>
      </c>
    </row>
    <row r="60" spans="3:18" x14ac:dyDescent="0.25">
      <c r="C60" s="29" t="s">
        <v>44</v>
      </c>
      <c r="D60" s="20">
        <v>16357000</v>
      </c>
      <c r="E60" s="6"/>
      <c r="F60" s="20">
        <v>0</v>
      </c>
      <c r="H60" s="20">
        <v>614553.43999999994</v>
      </c>
      <c r="I60" s="20">
        <v>1173627.6599999999</v>
      </c>
      <c r="K60" s="20">
        <v>1211474</v>
      </c>
      <c r="L60" s="24">
        <v>2818200.48</v>
      </c>
      <c r="M60" s="24">
        <v>3895286.75</v>
      </c>
      <c r="N60" s="24">
        <v>4939889.79</v>
      </c>
      <c r="O60" s="36">
        <v>187988.39</v>
      </c>
      <c r="P60" s="36">
        <v>4643635.12</v>
      </c>
      <c r="R60" s="20">
        <f t="shared" si="6"/>
        <v>19484655.630000003</v>
      </c>
    </row>
    <row r="61" spans="3:18" x14ac:dyDescent="0.25">
      <c r="C61" s="29" t="s">
        <v>45</v>
      </c>
      <c r="D61" s="20">
        <v>800000</v>
      </c>
      <c r="E61" s="6"/>
      <c r="H61" s="20">
        <v>151099</v>
      </c>
      <c r="I61" s="20"/>
      <c r="J61" s="20">
        <v>161651.74</v>
      </c>
      <c r="L61" s="24"/>
      <c r="N61" s="24"/>
      <c r="Q61" s="20">
        <v>0</v>
      </c>
      <c r="R61" s="20">
        <v>0</v>
      </c>
    </row>
    <row r="62" spans="3:18" x14ac:dyDescent="0.25">
      <c r="C62" s="29" t="s">
        <v>46</v>
      </c>
      <c r="D62" s="20">
        <v>17000000</v>
      </c>
      <c r="E62" s="6"/>
      <c r="G62" s="20">
        <v>342200</v>
      </c>
      <c r="H62" s="20">
        <v>132160</v>
      </c>
      <c r="I62" s="20">
        <v>4271571.51</v>
      </c>
      <c r="J62" s="20"/>
      <c r="K62" s="20">
        <v>1274400</v>
      </c>
      <c r="L62" s="24">
        <v>1911600</v>
      </c>
      <c r="M62" s="36">
        <v>1037642.5</v>
      </c>
      <c r="N62" s="24">
        <v>235254.24</v>
      </c>
      <c r="P62" s="20">
        <v>2566500</v>
      </c>
      <c r="Q62" s="20"/>
      <c r="R62" s="20">
        <f t="shared" si="6"/>
        <v>11771328.25</v>
      </c>
    </row>
    <row r="63" spans="3:18" x14ac:dyDescent="0.25">
      <c r="C63" s="29" t="s">
        <v>47</v>
      </c>
      <c r="D63" s="20">
        <v>20100000</v>
      </c>
      <c r="E63" s="6"/>
      <c r="H63" s="20">
        <v>1546750</v>
      </c>
      <c r="I63" s="20">
        <v>14221500</v>
      </c>
      <c r="J63" s="20">
        <v>45774.86</v>
      </c>
      <c r="L63" s="24"/>
      <c r="N63" s="24"/>
      <c r="O63" s="24">
        <v>0</v>
      </c>
      <c r="Q63" s="20"/>
      <c r="R63" s="20">
        <f t="shared" si="6"/>
        <v>15814024.859999999</v>
      </c>
    </row>
    <row r="64" spans="3:18" x14ac:dyDescent="0.25">
      <c r="C64" s="29" t="s">
        <v>48</v>
      </c>
      <c r="D64" s="20">
        <v>16000000</v>
      </c>
      <c r="E64" s="6"/>
      <c r="H64" s="20">
        <v>2707500.01</v>
      </c>
      <c r="I64" s="20">
        <v>262816.68</v>
      </c>
      <c r="L64" s="24"/>
      <c r="M64" s="24">
        <v>0</v>
      </c>
      <c r="N64" s="24">
        <v>84058.7</v>
      </c>
      <c r="O64" s="20">
        <v>213580</v>
      </c>
      <c r="P64" s="20">
        <v>274798.40000000002</v>
      </c>
      <c r="Q64" s="20"/>
      <c r="R64" s="20">
        <f t="shared" si="6"/>
        <v>3542753.79</v>
      </c>
    </row>
    <row r="65" spans="3:18" x14ac:dyDescent="0.25">
      <c r="C65" s="29" t="s">
        <v>49</v>
      </c>
      <c r="D65" s="20">
        <v>800000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6"/>
        <v>0</v>
      </c>
    </row>
    <row r="66" spans="3:18" x14ac:dyDescent="0.25">
      <c r="C66" s="29" t="s">
        <v>50</v>
      </c>
      <c r="E66" s="6"/>
      <c r="L66" s="20"/>
      <c r="M66" s="20"/>
      <c r="N66" s="20"/>
      <c r="O66" s="20"/>
      <c r="Q66" s="20"/>
      <c r="R66" s="20">
        <f t="shared" si="6"/>
        <v>0</v>
      </c>
    </row>
    <row r="67" spans="3:18" x14ac:dyDescent="0.25">
      <c r="C67" s="29" t="s">
        <v>51</v>
      </c>
      <c r="D67" s="20">
        <v>0</v>
      </c>
      <c r="E67" s="6"/>
      <c r="L67" s="20">
        <v>0</v>
      </c>
      <c r="M67" s="20">
        <v>0</v>
      </c>
      <c r="N67" s="20">
        <v>0</v>
      </c>
      <c r="O67" s="20">
        <v>0</v>
      </c>
      <c r="Q67" s="20">
        <v>0</v>
      </c>
      <c r="R67" s="20">
        <v>0</v>
      </c>
    </row>
    <row r="68" spans="3:18" x14ac:dyDescent="0.25">
      <c r="C68" s="29" t="s">
        <v>52</v>
      </c>
      <c r="D68" s="20">
        <v>0</v>
      </c>
      <c r="E68" s="6"/>
      <c r="H68" s="20">
        <v>68440</v>
      </c>
      <c r="L68" s="20">
        <v>0</v>
      </c>
      <c r="M68" s="20">
        <v>0</v>
      </c>
      <c r="N68" s="20">
        <v>0</v>
      </c>
      <c r="O68" s="20">
        <v>0</v>
      </c>
      <c r="Q68" s="20"/>
      <c r="R68" s="20">
        <f t="shared" si="6"/>
        <v>68440</v>
      </c>
    </row>
    <row r="69" spans="3:18" x14ac:dyDescent="0.25">
      <c r="C69" s="28" t="s">
        <v>53</v>
      </c>
      <c r="D69" s="19">
        <v>0</v>
      </c>
      <c r="E69" s="4"/>
      <c r="L69" s="19">
        <v>0</v>
      </c>
      <c r="M69" s="19">
        <v>0</v>
      </c>
      <c r="N69" s="19">
        <v>0</v>
      </c>
      <c r="O69" s="19">
        <v>0</v>
      </c>
      <c r="Q69" s="20"/>
      <c r="R69" s="20">
        <f t="shared" si="6"/>
        <v>0</v>
      </c>
    </row>
    <row r="70" spans="3:18" x14ac:dyDescent="0.25">
      <c r="C70" s="29" t="s">
        <v>54</v>
      </c>
      <c r="D70" s="20">
        <v>0</v>
      </c>
      <c r="E70" s="6"/>
      <c r="L70" s="20">
        <v>0</v>
      </c>
      <c r="M70" s="20">
        <v>0</v>
      </c>
      <c r="N70" s="20">
        <v>0</v>
      </c>
      <c r="O70" s="20">
        <v>0</v>
      </c>
      <c r="Q70" s="20"/>
      <c r="R70" s="20">
        <f t="shared" si="6"/>
        <v>0</v>
      </c>
    </row>
    <row r="71" spans="3:18" x14ac:dyDescent="0.25">
      <c r="C71" s="29" t="s">
        <v>55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6"/>
        <v>0</v>
      </c>
    </row>
    <row r="72" spans="3:18" x14ac:dyDescent="0.25">
      <c r="C72" s="29" t="s">
        <v>56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6"/>
        <v>0</v>
      </c>
    </row>
    <row r="73" spans="3:18" ht="30" x14ac:dyDescent="0.25">
      <c r="C73" s="29" t="s">
        <v>57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6"/>
        <v>0</v>
      </c>
    </row>
    <row r="74" spans="3:18" x14ac:dyDescent="0.25">
      <c r="C74" s="28" t="s">
        <v>58</v>
      </c>
      <c r="D74" s="19">
        <v>0</v>
      </c>
      <c r="E74" s="4"/>
      <c r="L74" s="19">
        <v>0</v>
      </c>
      <c r="M74" s="19">
        <v>0</v>
      </c>
      <c r="N74" s="19">
        <v>0</v>
      </c>
      <c r="O74" s="19">
        <v>0</v>
      </c>
      <c r="Q74" s="20"/>
      <c r="R74" s="20">
        <f t="shared" si="6"/>
        <v>0</v>
      </c>
    </row>
    <row r="75" spans="3:18" x14ac:dyDescent="0.25">
      <c r="C75" s="29" t="s">
        <v>59</v>
      </c>
      <c r="D75" s="20">
        <v>0</v>
      </c>
      <c r="E75" s="6"/>
      <c r="L75" s="20">
        <v>0</v>
      </c>
      <c r="M75" s="20">
        <v>0</v>
      </c>
      <c r="N75" s="20">
        <v>0</v>
      </c>
      <c r="O75" s="20">
        <v>0</v>
      </c>
      <c r="Q75" s="20"/>
      <c r="R75" s="20">
        <f t="shared" si="6"/>
        <v>0</v>
      </c>
    </row>
    <row r="76" spans="3:18" x14ac:dyDescent="0.25">
      <c r="C76" s="29" t="s">
        <v>60</v>
      </c>
      <c r="D76" s="20">
        <v>0</v>
      </c>
      <c r="E76" s="6"/>
      <c r="L76" s="20">
        <v>0</v>
      </c>
      <c r="M76" s="20">
        <v>0</v>
      </c>
      <c r="N76" s="20">
        <v>0</v>
      </c>
      <c r="O76" s="20">
        <v>0</v>
      </c>
      <c r="Q76" s="20"/>
      <c r="R76" s="20">
        <f t="shared" si="6"/>
        <v>0</v>
      </c>
    </row>
    <row r="77" spans="3:18" x14ac:dyDescent="0.25">
      <c r="C77" s="28" t="s">
        <v>61</v>
      </c>
      <c r="D77" s="19">
        <v>0</v>
      </c>
      <c r="E77" s="4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6"/>
        <v>0</v>
      </c>
    </row>
    <row r="78" spans="3:18" x14ac:dyDescent="0.25">
      <c r="C78" s="29" t="s">
        <v>62</v>
      </c>
      <c r="D78" s="20">
        <v>0</v>
      </c>
      <c r="E78" s="6"/>
      <c r="L78" s="20">
        <v>0</v>
      </c>
      <c r="M78" s="20">
        <v>0</v>
      </c>
      <c r="N78" s="20">
        <v>0</v>
      </c>
      <c r="O78" s="20">
        <v>0</v>
      </c>
      <c r="Q78" s="20"/>
      <c r="R78" s="20">
        <f t="shared" si="6"/>
        <v>0</v>
      </c>
    </row>
    <row r="79" spans="3:18" x14ac:dyDescent="0.25">
      <c r="C79" s="29" t="s">
        <v>63</v>
      </c>
      <c r="D79" s="20">
        <v>0</v>
      </c>
      <c r="E79" s="6"/>
      <c r="L79" s="20">
        <v>0</v>
      </c>
      <c r="M79" s="20">
        <v>0</v>
      </c>
      <c r="N79" s="20">
        <v>0</v>
      </c>
      <c r="O79" s="20">
        <v>0</v>
      </c>
      <c r="Q79" s="20"/>
      <c r="R79" s="20">
        <f t="shared" si="6"/>
        <v>0</v>
      </c>
    </row>
    <row r="80" spans="3:18" x14ac:dyDescent="0.25">
      <c r="C80" s="29" t="s">
        <v>64</v>
      </c>
      <c r="D80" s="20">
        <v>0</v>
      </c>
      <c r="E80" s="6"/>
      <c r="L80" s="20">
        <v>0</v>
      </c>
      <c r="M80" s="20">
        <v>0</v>
      </c>
      <c r="N80" s="20">
        <v>0</v>
      </c>
      <c r="O80" s="20">
        <v>0</v>
      </c>
      <c r="Q80" s="20"/>
      <c r="R80" s="20">
        <f t="shared" si="6"/>
        <v>0</v>
      </c>
    </row>
    <row r="81" spans="3:18" x14ac:dyDescent="0.25">
      <c r="C81" s="27" t="s">
        <v>69</v>
      </c>
      <c r="D81" s="18">
        <v>0</v>
      </c>
      <c r="E81" s="2"/>
      <c r="F81" s="2"/>
      <c r="G81" s="2"/>
      <c r="H81" s="2"/>
      <c r="I81" s="2"/>
      <c r="J81" s="2"/>
      <c r="K81" s="2"/>
      <c r="L81" s="18">
        <v>0</v>
      </c>
      <c r="M81" s="18">
        <v>0</v>
      </c>
      <c r="N81" s="18">
        <v>0</v>
      </c>
      <c r="O81" s="18">
        <v>0</v>
      </c>
      <c r="P81" s="2"/>
      <c r="Q81" s="18"/>
      <c r="R81" s="18">
        <f t="shared" ref="R81:R89" si="15">SUM(F81:Q81)</f>
        <v>0</v>
      </c>
    </row>
    <row r="82" spans="3:18" x14ac:dyDescent="0.25">
      <c r="C82" s="28" t="s">
        <v>70</v>
      </c>
      <c r="D82" s="19">
        <v>0</v>
      </c>
      <c r="E82" s="4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5"/>
        <v>0</v>
      </c>
    </row>
    <row r="83" spans="3:18" x14ac:dyDescent="0.25">
      <c r="C83" s="29" t="s">
        <v>71</v>
      </c>
      <c r="D83" s="19">
        <v>0</v>
      </c>
      <c r="E83" s="6"/>
      <c r="L83" s="19">
        <v>0</v>
      </c>
      <c r="M83" s="19">
        <v>0</v>
      </c>
      <c r="N83" s="19">
        <v>0</v>
      </c>
      <c r="O83" s="19">
        <v>0</v>
      </c>
      <c r="Q83" s="20"/>
      <c r="R83" s="20">
        <f t="shared" si="15"/>
        <v>0</v>
      </c>
    </row>
    <row r="84" spans="3:18" x14ac:dyDescent="0.25">
      <c r="C84" s="29" t="s">
        <v>72</v>
      </c>
      <c r="D84" s="19">
        <v>0</v>
      </c>
      <c r="E84" s="6"/>
      <c r="L84" s="19">
        <v>0</v>
      </c>
      <c r="M84" s="19">
        <v>0</v>
      </c>
      <c r="N84" s="19">
        <v>0</v>
      </c>
      <c r="O84" s="19">
        <v>0</v>
      </c>
      <c r="Q84" s="20"/>
      <c r="R84" s="20">
        <f t="shared" si="15"/>
        <v>0</v>
      </c>
    </row>
    <row r="85" spans="3:18" x14ac:dyDescent="0.25">
      <c r="C85" s="28" t="s">
        <v>73</v>
      </c>
      <c r="D85" s="19">
        <v>0</v>
      </c>
      <c r="E85" s="4"/>
      <c r="L85" s="19">
        <v>0</v>
      </c>
      <c r="M85" s="19">
        <v>0</v>
      </c>
      <c r="N85" s="19">
        <v>0</v>
      </c>
      <c r="O85" s="19">
        <v>0</v>
      </c>
      <c r="Q85" s="20"/>
      <c r="R85" s="20">
        <f t="shared" si="15"/>
        <v>0</v>
      </c>
    </row>
    <row r="86" spans="3:18" x14ac:dyDescent="0.25">
      <c r="C86" s="29" t="s">
        <v>74</v>
      </c>
      <c r="D86" s="19">
        <v>0</v>
      </c>
      <c r="E86" s="6"/>
      <c r="L86" s="19">
        <v>0</v>
      </c>
      <c r="M86" s="19">
        <v>0</v>
      </c>
      <c r="N86" s="19">
        <v>0</v>
      </c>
      <c r="O86" s="19">
        <v>0</v>
      </c>
      <c r="Q86" s="20"/>
      <c r="R86" s="20">
        <f t="shared" si="15"/>
        <v>0</v>
      </c>
    </row>
    <row r="87" spans="3:18" x14ac:dyDescent="0.25">
      <c r="C87" s="29" t="s">
        <v>75</v>
      </c>
      <c r="D87" s="19">
        <v>0</v>
      </c>
      <c r="E87" s="6"/>
      <c r="L87" s="19">
        <v>0</v>
      </c>
      <c r="M87" s="19">
        <v>0</v>
      </c>
      <c r="N87" s="19">
        <v>0</v>
      </c>
      <c r="O87" s="19">
        <v>0</v>
      </c>
      <c r="Q87" s="20"/>
      <c r="R87" s="20">
        <f t="shared" si="15"/>
        <v>0</v>
      </c>
    </row>
    <row r="88" spans="3:18" x14ac:dyDescent="0.25">
      <c r="C88" s="28" t="s">
        <v>76</v>
      </c>
      <c r="D88" s="19">
        <v>0</v>
      </c>
      <c r="E88" s="4"/>
      <c r="L88" s="19">
        <v>0</v>
      </c>
      <c r="M88" s="19">
        <v>0</v>
      </c>
      <c r="N88" s="19">
        <v>0</v>
      </c>
      <c r="O88" s="19">
        <v>0</v>
      </c>
      <c r="Q88" s="20"/>
      <c r="R88" s="20">
        <f t="shared" si="15"/>
        <v>0</v>
      </c>
    </row>
    <row r="89" spans="3:18" x14ac:dyDescent="0.25">
      <c r="C89" s="29" t="s">
        <v>77</v>
      </c>
      <c r="D89" s="19">
        <v>0</v>
      </c>
      <c r="E89" s="6"/>
      <c r="L89" s="19">
        <v>0</v>
      </c>
      <c r="M89" s="19">
        <v>0</v>
      </c>
      <c r="N89" s="19">
        <v>0</v>
      </c>
      <c r="O89" s="19">
        <v>0</v>
      </c>
      <c r="Q89" s="20"/>
      <c r="R89" s="20">
        <f t="shared" si="15"/>
        <v>0</v>
      </c>
    </row>
    <row r="90" spans="3:18" x14ac:dyDescent="0.25">
      <c r="C90" s="30" t="s">
        <v>65</v>
      </c>
      <c r="D90" s="37">
        <f>D16</f>
        <v>370356500</v>
      </c>
      <c r="E90" s="8"/>
      <c r="F90" s="37">
        <f t="shared" ref="F90:P90" si="16">F16</f>
        <v>11970249.330000002</v>
      </c>
      <c r="G90" s="37">
        <f t="shared" si="16"/>
        <v>11342601.68</v>
      </c>
      <c r="H90" s="37">
        <f t="shared" si="16"/>
        <v>14652683.629999999</v>
      </c>
      <c r="I90" s="37">
        <f t="shared" si="16"/>
        <v>51723073.93</v>
      </c>
      <c r="J90" s="37">
        <f t="shared" si="16"/>
        <v>15159344.859999999</v>
      </c>
      <c r="K90" s="37">
        <f t="shared" si="16"/>
        <v>24415241.740000002</v>
      </c>
      <c r="L90" s="37">
        <f t="shared" si="16"/>
        <v>20244071.630000003</v>
      </c>
      <c r="M90" s="37">
        <f t="shared" si="16"/>
        <v>26491648.300000001</v>
      </c>
      <c r="N90" s="37">
        <f t="shared" si="16"/>
        <v>29791479.32</v>
      </c>
      <c r="O90" s="37">
        <f t="shared" si="16"/>
        <v>14634801.189999999</v>
      </c>
      <c r="P90" s="37">
        <f t="shared" si="16"/>
        <v>36925782.439999998</v>
      </c>
      <c r="Q90" s="35">
        <f t="shared" ref="Q90" si="17">Q91+Q98+Q108+Q134</f>
        <v>0</v>
      </c>
      <c r="R90" s="37">
        <f>R16</f>
        <v>257350978.04999998</v>
      </c>
    </row>
    <row r="91" spans="3:18" hidden="1" x14ac:dyDescent="0.25"/>
    <row r="92" spans="3:18" hidden="1" x14ac:dyDescent="0.25"/>
    <row r="93" spans="3:18" hidden="1" x14ac:dyDescent="0.25"/>
    <row r="94" spans="3:18" ht="15.75" thickBot="1" x14ac:dyDescent="0.3">
      <c r="C94" s="31" t="s">
        <v>107</v>
      </c>
    </row>
    <row r="95" spans="3:18" ht="30.75" thickBot="1" x14ac:dyDescent="0.3">
      <c r="C95" s="32" t="s">
        <v>97</v>
      </c>
    </row>
    <row r="96" spans="3:18" ht="30.75" thickBot="1" x14ac:dyDescent="0.3">
      <c r="C96" s="16" t="s">
        <v>98</v>
      </c>
    </row>
    <row r="97" spans="3:4" ht="75.75" thickBot="1" x14ac:dyDescent="0.3">
      <c r="C97" s="17" t="s">
        <v>99</v>
      </c>
    </row>
    <row r="100" spans="3:4" x14ac:dyDescent="0.25">
      <c r="C100" s="28" t="s">
        <v>100</v>
      </c>
      <c r="D100" s="26" t="s">
        <v>106</v>
      </c>
    </row>
    <row r="101" spans="3:4" x14ac:dyDescent="0.25">
      <c r="C101" s="28" t="s">
        <v>102</v>
      </c>
      <c r="D101" s="26" t="s">
        <v>101</v>
      </c>
    </row>
    <row r="102" spans="3:4" x14ac:dyDescent="0.25">
      <c r="C102" s="28" t="s">
        <v>104</v>
      </c>
      <c r="D102" s="26" t="s">
        <v>103</v>
      </c>
    </row>
  </sheetData>
  <mergeCells count="9">
    <mergeCell ref="C12:R12"/>
    <mergeCell ref="F14:R14"/>
    <mergeCell ref="C1:R1"/>
    <mergeCell ref="C2:R2"/>
    <mergeCell ref="C14:C15"/>
    <mergeCell ref="D14:D15"/>
    <mergeCell ref="E14:E15"/>
    <mergeCell ref="C7:R7"/>
    <mergeCell ref="C11:R11"/>
  </mergeCells>
  <pageMargins left="0.70866141732283505" right="0.70866141732283505" top="0.74803149606299202" bottom="0.74803149606299202" header="0.31496062992126" footer="0.31496062992126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8" t="s">
        <v>78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3:17" ht="21" customHeight="1" x14ac:dyDescent="0.25">
      <c r="C4" s="50" t="s">
        <v>67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 x14ac:dyDescent="0.25">
      <c r="C5" s="55" t="s">
        <v>68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5.75" customHeight="1" x14ac:dyDescent="0.25">
      <c r="C6" s="57" t="s">
        <v>94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79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2023-12-05T19:03:19Z</cp:lastPrinted>
  <dcterms:created xsi:type="dcterms:W3CDTF">2021-07-29T18:58:50Z</dcterms:created>
  <dcterms:modified xsi:type="dcterms:W3CDTF">2023-12-05T19:06:25Z</dcterms:modified>
</cp:coreProperties>
</file>