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joaquin.rodriguez\Desktop\Carpeta Compartida Nomina\2023\TRANSPARENCIA 2023\FEBRERO 2023\"/>
    </mc:Choice>
  </mc:AlternateContent>
  <xr:revisionPtr revIDLastSave="0" documentId="13_ncr:1_{37F073FD-0BA1-4F89-AAAC-D0F095AFD24A}" xr6:coauthVersionLast="47" xr6:coauthVersionMax="47" xr10:uidLastSave="{00000000-0000-0000-0000-000000000000}"/>
  <bookViews>
    <workbookView xWindow="-120" yWindow="-120" windowWidth="29040" windowHeight="15720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FIJOS!$A$8:$N$145</definedName>
    <definedName name="_xlnm._FilterDatabase" localSheetId="1" hidden="1">'SEN CUIDA TI '!$A$8:$N$20</definedName>
    <definedName name="Años">[1]Hoja2!$J$4:$J$5</definedName>
    <definedName name="_xlnm.Print_Area" localSheetId="1">'SEN CUIDA TI '!$A$1:$N$29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" i="2" l="1"/>
  <c r="A62" i="2"/>
  <c r="A63" i="2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K172" i="2"/>
  <c r="M172" i="2"/>
  <c r="I172" i="2"/>
  <c r="L23" i="2"/>
  <c r="L33" i="2"/>
  <c r="L71" i="2"/>
  <c r="L72" i="2"/>
  <c r="J23" i="2"/>
  <c r="N23" i="2" s="1"/>
  <c r="J33" i="2"/>
  <c r="N33" i="2" s="1"/>
  <c r="J71" i="2"/>
  <c r="J72" i="2"/>
  <c r="N72" i="2" s="1"/>
  <c r="N71" i="2" l="1"/>
  <c r="L161" i="2"/>
  <c r="J157" i="2"/>
  <c r="L157" i="2"/>
  <c r="J28" i="2"/>
  <c r="L28" i="2"/>
  <c r="J29" i="2"/>
  <c r="L29" i="2"/>
  <c r="J30" i="2"/>
  <c r="L30" i="2"/>
  <c r="J31" i="2"/>
  <c r="L31" i="2"/>
  <c r="J32" i="2"/>
  <c r="L32" i="2"/>
  <c r="J158" i="2"/>
  <c r="L158" i="2"/>
  <c r="J159" i="2"/>
  <c r="L159" i="2"/>
  <c r="N159" i="2"/>
  <c r="J69" i="2"/>
  <c r="L69" i="2"/>
  <c r="N69" i="2" s="1"/>
  <c r="J70" i="2"/>
  <c r="L70" i="2"/>
  <c r="J160" i="2"/>
  <c r="L160" i="2"/>
  <c r="J161" i="2"/>
  <c r="J162" i="2"/>
  <c r="L162" i="2"/>
  <c r="J163" i="2"/>
  <c r="L163" i="2"/>
  <c r="J164" i="2"/>
  <c r="L164" i="2"/>
  <c r="J165" i="2"/>
  <c r="L165" i="2"/>
  <c r="J166" i="2"/>
  <c r="L166" i="2"/>
  <c r="J167" i="2"/>
  <c r="L167" i="2"/>
  <c r="J168" i="2"/>
  <c r="L168" i="2"/>
  <c r="J169" i="2"/>
  <c r="L169" i="2"/>
  <c r="J170" i="2"/>
  <c r="L170" i="2"/>
  <c r="N157" i="2" l="1"/>
  <c r="N161" i="2"/>
  <c r="N162" i="2"/>
  <c r="N166" i="2"/>
  <c r="N31" i="2"/>
  <c r="N170" i="2"/>
  <c r="N70" i="2"/>
  <c r="N30" i="2"/>
  <c r="N29" i="2"/>
  <c r="N28" i="2"/>
  <c r="N158" i="2"/>
  <c r="N169" i="2"/>
  <c r="N165" i="2"/>
  <c r="N160" i="2"/>
  <c r="N32" i="2"/>
  <c r="N164" i="2"/>
  <c r="N168" i="2"/>
  <c r="N163" i="2"/>
  <c r="N167" i="2"/>
  <c r="L37" i="1" l="1"/>
  <c r="N37" i="1"/>
  <c r="K30" i="1"/>
  <c r="M30" i="1"/>
  <c r="O30" i="1" l="1"/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L155" i="2"/>
  <c r="J155" i="2"/>
  <c r="L154" i="2"/>
  <c r="J154" i="2"/>
  <c r="L153" i="2"/>
  <c r="J153" i="2"/>
  <c r="L152" i="2"/>
  <c r="J152" i="2"/>
  <c r="L151" i="2"/>
  <c r="J151" i="2"/>
  <c r="L150" i="2"/>
  <c r="J150" i="2"/>
  <c r="L149" i="2"/>
  <c r="J149" i="2"/>
  <c r="L148" i="2"/>
  <c r="J148" i="2"/>
  <c r="L147" i="2"/>
  <c r="J147" i="2"/>
  <c r="L146" i="2"/>
  <c r="J146" i="2"/>
  <c r="L145" i="2"/>
  <c r="J145" i="2"/>
  <c r="L144" i="2"/>
  <c r="J144" i="2"/>
  <c r="L143" i="2"/>
  <c r="J143" i="2"/>
  <c r="L142" i="2"/>
  <c r="J142" i="2"/>
  <c r="L141" i="2"/>
  <c r="J141" i="2"/>
  <c r="L140" i="2"/>
  <c r="J140" i="2"/>
  <c r="L139" i="2"/>
  <c r="J139" i="2"/>
  <c r="L138" i="2"/>
  <c r="J138" i="2"/>
  <c r="L137" i="2"/>
  <c r="J137" i="2"/>
  <c r="L136" i="2"/>
  <c r="J136" i="2"/>
  <c r="N136" i="2" s="1"/>
  <c r="L135" i="2"/>
  <c r="J135" i="2"/>
  <c r="L134" i="2"/>
  <c r="J134" i="2"/>
  <c r="L133" i="2"/>
  <c r="J133" i="2"/>
  <c r="L132" i="2"/>
  <c r="J132" i="2"/>
  <c r="L131" i="2"/>
  <c r="J131" i="2"/>
  <c r="L130" i="2"/>
  <c r="J130" i="2"/>
  <c r="L129" i="2"/>
  <c r="J129" i="2"/>
  <c r="L128" i="2"/>
  <c r="J128" i="2"/>
  <c r="L127" i="2"/>
  <c r="J127" i="2"/>
  <c r="L126" i="2"/>
  <c r="J126" i="2"/>
  <c r="L125" i="2"/>
  <c r="J125" i="2"/>
  <c r="L124" i="2"/>
  <c r="J124" i="2"/>
  <c r="L123" i="2"/>
  <c r="J123" i="2"/>
  <c r="L122" i="2"/>
  <c r="J122" i="2"/>
  <c r="L121" i="2"/>
  <c r="J121" i="2"/>
  <c r="L120" i="2"/>
  <c r="J120" i="2"/>
  <c r="L119" i="2"/>
  <c r="J119" i="2"/>
  <c r="L118" i="2"/>
  <c r="J118" i="2"/>
  <c r="N118" i="2" s="1"/>
  <c r="L117" i="2"/>
  <c r="J117" i="2"/>
  <c r="L116" i="2"/>
  <c r="J116" i="2"/>
  <c r="L115" i="2"/>
  <c r="J115" i="2"/>
  <c r="L114" i="2"/>
  <c r="J114" i="2"/>
  <c r="L113" i="2"/>
  <c r="J113" i="2"/>
  <c r="L112" i="2"/>
  <c r="J112" i="2"/>
  <c r="L111" i="2"/>
  <c r="J111" i="2"/>
  <c r="L110" i="2"/>
  <c r="J110" i="2"/>
  <c r="L109" i="2"/>
  <c r="J109" i="2"/>
  <c r="L108" i="2"/>
  <c r="J108" i="2"/>
  <c r="L107" i="2"/>
  <c r="J107" i="2"/>
  <c r="L106" i="2"/>
  <c r="J106" i="2"/>
  <c r="L105" i="2"/>
  <c r="J105" i="2"/>
  <c r="L104" i="2"/>
  <c r="J104" i="2"/>
  <c r="L103" i="2"/>
  <c r="J103" i="2"/>
  <c r="L102" i="2"/>
  <c r="J102" i="2"/>
  <c r="L101" i="2"/>
  <c r="J101" i="2"/>
  <c r="L100" i="2"/>
  <c r="J100" i="2"/>
  <c r="L99" i="2"/>
  <c r="J99" i="2"/>
  <c r="L98" i="2"/>
  <c r="J98" i="2"/>
  <c r="L97" i="2"/>
  <c r="J97" i="2"/>
  <c r="L96" i="2"/>
  <c r="J96" i="2"/>
  <c r="L95" i="2"/>
  <c r="J95" i="2"/>
  <c r="L94" i="2"/>
  <c r="J94" i="2"/>
  <c r="L93" i="2"/>
  <c r="J93" i="2"/>
  <c r="L92" i="2"/>
  <c r="J92" i="2"/>
  <c r="L91" i="2"/>
  <c r="J91" i="2"/>
  <c r="L89" i="2"/>
  <c r="J89" i="2"/>
  <c r="L88" i="2"/>
  <c r="J88" i="2"/>
  <c r="L87" i="2"/>
  <c r="J87" i="2"/>
  <c r="L86" i="2"/>
  <c r="J86" i="2"/>
  <c r="L85" i="2"/>
  <c r="J85" i="2"/>
  <c r="L84" i="2"/>
  <c r="J84" i="2"/>
  <c r="L83" i="2"/>
  <c r="J83" i="2"/>
  <c r="L82" i="2"/>
  <c r="J82" i="2"/>
  <c r="L81" i="2"/>
  <c r="J81" i="2"/>
  <c r="L80" i="2"/>
  <c r="J80" i="2"/>
  <c r="L79" i="2"/>
  <c r="J79" i="2"/>
  <c r="L78" i="2"/>
  <c r="J78" i="2"/>
  <c r="L77" i="2"/>
  <c r="J77" i="2"/>
  <c r="L68" i="2"/>
  <c r="J68" i="2"/>
  <c r="L66" i="2"/>
  <c r="J66" i="2"/>
  <c r="L61" i="2"/>
  <c r="J61" i="2"/>
  <c r="L60" i="2"/>
  <c r="J60" i="2"/>
  <c r="L59" i="2"/>
  <c r="J59" i="2"/>
  <c r="L58" i="2"/>
  <c r="J58" i="2"/>
  <c r="L57" i="2"/>
  <c r="J57" i="2"/>
  <c r="L56" i="2"/>
  <c r="J56" i="2"/>
  <c r="L27" i="2"/>
  <c r="J27" i="2"/>
  <c r="L26" i="2"/>
  <c r="J26" i="2"/>
  <c r="L25" i="2"/>
  <c r="J25" i="2"/>
  <c r="L24" i="2"/>
  <c r="J24" i="2"/>
  <c r="L22" i="2"/>
  <c r="J22" i="2"/>
  <c r="L21" i="2"/>
  <c r="J21" i="2"/>
  <c r="L17" i="2"/>
  <c r="J17" i="2"/>
  <c r="L16" i="2"/>
  <c r="J16" i="2"/>
  <c r="L15" i="2"/>
  <c r="J15" i="2"/>
  <c r="L14" i="2"/>
  <c r="J14" i="2"/>
  <c r="L10" i="2"/>
  <c r="J10" i="2"/>
  <c r="L156" i="2"/>
  <c r="J156" i="2"/>
  <c r="L90" i="2"/>
  <c r="J90" i="2"/>
  <c r="L76" i="2"/>
  <c r="J76" i="2"/>
  <c r="L75" i="2"/>
  <c r="J75" i="2"/>
  <c r="L74" i="2"/>
  <c r="J74" i="2"/>
  <c r="L73" i="2"/>
  <c r="J73" i="2"/>
  <c r="L67" i="2"/>
  <c r="J67" i="2"/>
  <c r="L65" i="2"/>
  <c r="J65" i="2"/>
  <c r="L64" i="2"/>
  <c r="J64" i="2"/>
  <c r="L63" i="2"/>
  <c r="J63" i="2"/>
  <c r="L62" i="2"/>
  <c r="J62" i="2"/>
  <c r="L55" i="2"/>
  <c r="J55" i="2"/>
  <c r="L54" i="2"/>
  <c r="J54" i="2"/>
  <c r="L53" i="2"/>
  <c r="J53" i="2"/>
  <c r="L52" i="2"/>
  <c r="J52" i="2"/>
  <c r="L51" i="2"/>
  <c r="J51" i="2"/>
  <c r="L50" i="2"/>
  <c r="J50" i="2"/>
  <c r="L49" i="2"/>
  <c r="J49" i="2"/>
  <c r="L48" i="2"/>
  <c r="J48" i="2"/>
  <c r="L47" i="2"/>
  <c r="J47" i="2"/>
  <c r="L46" i="2"/>
  <c r="J46" i="2"/>
  <c r="L45" i="2"/>
  <c r="J45" i="2"/>
  <c r="L44" i="2"/>
  <c r="J44" i="2"/>
  <c r="L43" i="2"/>
  <c r="J43" i="2"/>
  <c r="L42" i="2"/>
  <c r="J42" i="2"/>
  <c r="L41" i="2"/>
  <c r="J41" i="2"/>
  <c r="L40" i="2"/>
  <c r="J40" i="2"/>
  <c r="L39" i="2"/>
  <c r="J39" i="2"/>
  <c r="L38" i="2"/>
  <c r="J38" i="2"/>
  <c r="L37" i="2"/>
  <c r="J37" i="2"/>
  <c r="L36" i="2"/>
  <c r="J36" i="2"/>
  <c r="L35" i="2"/>
  <c r="J35" i="2"/>
  <c r="L34" i="2"/>
  <c r="J34" i="2"/>
  <c r="L20" i="2"/>
  <c r="J20" i="2"/>
  <c r="L19" i="2"/>
  <c r="J19" i="2"/>
  <c r="L18" i="2"/>
  <c r="J18" i="2"/>
  <c r="L13" i="2"/>
  <c r="J13" i="2"/>
  <c r="L12" i="2"/>
  <c r="J12" i="2"/>
  <c r="L11" i="2"/>
  <c r="J11" i="2"/>
  <c r="L9" i="2"/>
  <c r="J9" i="2"/>
  <c r="D5" i="2"/>
  <c r="M20" i="3"/>
  <c r="K20" i="3"/>
  <c r="I20" i="3"/>
  <c r="L19" i="3"/>
  <c r="J19" i="3"/>
  <c r="N19" i="3" s="1"/>
  <c r="L18" i="3"/>
  <c r="J18" i="3"/>
  <c r="L17" i="3"/>
  <c r="J17" i="3"/>
  <c r="N17" i="3" s="1"/>
  <c r="L16" i="3"/>
  <c r="J16" i="3"/>
  <c r="L15" i="3"/>
  <c r="J15" i="3"/>
  <c r="L14" i="3"/>
  <c r="J14" i="3"/>
  <c r="L13" i="3"/>
  <c r="J13" i="3"/>
  <c r="N13" i="3" s="1"/>
  <c r="L12" i="3"/>
  <c r="J12" i="3"/>
  <c r="L11" i="3"/>
  <c r="J11" i="3"/>
  <c r="L10" i="3"/>
  <c r="J10" i="3"/>
  <c r="A10" i="3"/>
  <c r="A11" i="3" s="1"/>
  <c r="A12" i="3" s="1"/>
  <c r="A13" i="3" s="1"/>
  <c r="A14" i="3" s="1"/>
  <c r="A15" i="3" s="1"/>
  <c r="A16" i="3" s="1"/>
  <c r="A17" i="3" s="1"/>
  <c r="A18" i="3" s="1"/>
  <c r="A19" i="3" s="1"/>
  <c r="L9" i="3"/>
  <c r="J9" i="3"/>
  <c r="D5" i="3"/>
  <c r="J37" i="1"/>
  <c r="M36" i="1"/>
  <c r="K36" i="1"/>
  <c r="M35" i="1"/>
  <c r="K35" i="1"/>
  <c r="M34" i="1"/>
  <c r="K34" i="1"/>
  <c r="M33" i="1"/>
  <c r="K33" i="1"/>
  <c r="O33" i="1" s="1"/>
  <c r="M32" i="1"/>
  <c r="K32" i="1"/>
  <c r="M31" i="1"/>
  <c r="K31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O21" i="1" s="1"/>
  <c r="M20" i="1"/>
  <c r="K20" i="1"/>
  <c r="M19" i="1"/>
  <c r="K19" i="1"/>
  <c r="M18" i="1"/>
  <c r="K18" i="1"/>
  <c r="M17" i="1"/>
  <c r="K17" i="1"/>
  <c r="M16" i="1"/>
  <c r="K16" i="1"/>
  <c r="M15" i="1"/>
  <c r="K15" i="1"/>
  <c r="O15" i="1" s="1"/>
  <c r="M14" i="1"/>
  <c r="K14" i="1"/>
  <c r="M13" i="1"/>
  <c r="K13" i="1"/>
  <c r="M12" i="1"/>
  <c r="K12" i="1"/>
  <c r="M11" i="1"/>
  <c r="K11" i="1"/>
  <c r="M10" i="1"/>
  <c r="K10" i="1"/>
  <c r="M9" i="1"/>
  <c r="K9" i="1"/>
  <c r="D5" i="1"/>
  <c r="J172" i="2" l="1"/>
  <c r="L172" i="2"/>
  <c r="N124" i="2"/>
  <c r="N130" i="2"/>
  <c r="N10" i="2"/>
  <c r="N22" i="2"/>
  <c r="N27" i="2"/>
  <c r="N149" i="2"/>
  <c r="N155" i="2"/>
  <c r="N57" i="2"/>
  <c r="N68" i="2"/>
  <c r="N82" i="2"/>
  <c r="N88" i="2"/>
  <c r="N95" i="2"/>
  <c r="N101" i="2"/>
  <c r="N107" i="2"/>
  <c r="N151" i="2"/>
  <c r="N102" i="2"/>
  <c r="N108" i="2"/>
  <c r="N114" i="2"/>
  <c r="N122" i="2"/>
  <c r="N128" i="2"/>
  <c r="N134" i="2"/>
  <c r="N140" i="2"/>
  <c r="N152" i="2"/>
  <c r="N26" i="2"/>
  <c r="N60" i="2"/>
  <c r="N79" i="2"/>
  <c r="N85" i="2"/>
  <c r="N92" i="2"/>
  <c r="N98" i="2"/>
  <c r="N110" i="2"/>
  <c r="N142" i="2"/>
  <c r="N21" i="2"/>
  <c r="N56" i="2"/>
  <c r="N66" i="2"/>
  <c r="N81" i="2"/>
  <c r="N87" i="2"/>
  <c r="N94" i="2"/>
  <c r="N100" i="2"/>
  <c r="N106" i="2"/>
  <c r="N112" i="2"/>
  <c r="N132" i="2"/>
  <c r="N103" i="2"/>
  <c r="N153" i="2"/>
  <c r="N18" i="3"/>
  <c r="O12" i="1"/>
  <c r="O13" i="1"/>
  <c r="O25" i="1"/>
  <c r="M37" i="1"/>
  <c r="O9" i="1"/>
  <c r="K37" i="1"/>
  <c r="O10" i="1"/>
  <c r="O16" i="1"/>
  <c r="O27" i="1"/>
  <c r="O34" i="1"/>
  <c r="O11" i="1"/>
  <c r="O17" i="1"/>
  <c r="O18" i="1"/>
  <c r="O36" i="1"/>
  <c r="O26" i="1"/>
  <c r="O23" i="1"/>
  <c r="O28" i="1"/>
  <c r="O35" i="1"/>
  <c r="O19" i="1"/>
  <c r="O31" i="1"/>
  <c r="O32" i="1"/>
  <c r="O22" i="1"/>
  <c r="O14" i="1"/>
  <c r="O24" i="1"/>
  <c r="O20" i="1"/>
  <c r="O29" i="1"/>
  <c r="N10" i="3"/>
  <c r="N16" i="3"/>
  <c r="N12" i="3"/>
  <c r="J20" i="3"/>
  <c r="L20" i="3"/>
  <c r="N14" i="3"/>
  <c r="N15" i="3"/>
  <c r="N11" i="3"/>
  <c r="N13" i="2"/>
  <c r="N18" i="2"/>
  <c r="N43" i="2"/>
  <c r="N127" i="2"/>
  <c r="N24" i="2"/>
  <c r="N25" i="2"/>
  <c r="N59" i="2"/>
  <c r="N78" i="2"/>
  <c r="N84" i="2"/>
  <c r="N91" i="2"/>
  <c r="N141" i="2"/>
  <c r="N52" i="2"/>
  <c r="N64" i="2"/>
  <c r="N76" i="2"/>
  <c r="N109" i="2"/>
  <c r="N115" i="2"/>
  <c r="N146" i="2"/>
  <c r="N123" i="2"/>
  <c r="N36" i="2"/>
  <c r="N67" i="2"/>
  <c r="N61" i="2"/>
  <c r="N80" i="2"/>
  <c r="N86" i="2"/>
  <c r="N93" i="2"/>
  <c r="N99" i="2"/>
  <c r="N111" i="2"/>
  <c r="N119" i="2"/>
  <c r="N125" i="2"/>
  <c r="N131" i="2"/>
  <c r="N148" i="2"/>
  <c r="N49" i="2"/>
  <c r="N17" i="2"/>
  <c r="N154" i="2"/>
  <c r="N138" i="2"/>
  <c r="N120" i="2"/>
  <c r="N143" i="2"/>
  <c r="N113" i="2"/>
  <c r="N121" i="2"/>
  <c r="N133" i="2"/>
  <c r="N139" i="2"/>
  <c r="N144" i="2"/>
  <c r="N14" i="2"/>
  <c r="N58" i="2"/>
  <c r="N77" i="2"/>
  <c r="N83" i="2"/>
  <c r="N89" i="2"/>
  <c r="N96" i="2"/>
  <c r="N137" i="2"/>
  <c r="N147" i="2"/>
  <c r="N15" i="2"/>
  <c r="N97" i="2"/>
  <c r="N126" i="2"/>
  <c r="N156" i="2"/>
  <c r="N16" i="2"/>
  <c r="N116" i="2"/>
  <c r="N104" i="2"/>
  <c r="N117" i="2"/>
  <c r="N105" i="2"/>
  <c r="N129" i="2"/>
  <c r="N135" i="2"/>
  <c r="N145" i="2"/>
  <c r="N150" i="2"/>
  <c r="N73" i="2"/>
  <c r="N44" i="2"/>
  <c r="N50" i="2"/>
  <c r="N62" i="2"/>
  <c r="N74" i="2"/>
  <c r="N46" i="2"/>
  <c r="N55" i="2"/>
  <c r="N11" i="2"/>
  <c r="N34" i="2"/>
  <c r="N40" i="2"/>
  <c r="N75" i="2"/>
  <c r="N47" i="2"/>
  <c r="N48" i="2"/>
  <c r="N54" i="2"/>
  <c r="N37" i="2"/>
  <c r="N20" i="2"/>
  <c r="N53" i="2"/>
  <c r="N38" i="2"/>
  <c r="N39" i="2"/>
  <c r="N65" i="2"/>
  <c r="N45" i="2"/>
  <c r="N90" i="2"/>
  <c r="N19" i="2"/>
  <c r="N35" i="2"/>
  <c r="N51" i="2"/>
  <c r="N41" i="2"/>
  <c r="N63" i="2"/>
  <c r="N42" i="2"/>
  <c r="N12" i="2"/>
  <c r="N9" i="2"/>
  <c r="N9" i="3"/>
  <c r="N172" i="2" l="1"/>
  <c r="O37" i="1"/>
  <c r="N20" i="3"/>
  <c r="A23" i="2" l="1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</calcChain>
</file>

<file path=xl/sharedStrings.xml><?xml version="1.0" encoding="utf-8"?>
<sst xmlns="http://schemas.openxmlformats.org/spreadsheetml/2006/main" count="1292" uniqueCount="589">
  <si>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</si>
  <si>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</si>
  <si>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</si>
  <si>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</si>
  <si>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</si>
  <si>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</si>
  <si>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</si>
  <si>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</si>
  <si>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</si>
  <si>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</si>
  <si>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</si>
  <si>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</si>
  <si>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</si>
  <si>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</si>
  <si>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</si>
  <si>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</si>
  <si>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</si>
  <si>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</si>
  <si>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</si>
  <si>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</si>
  <si>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</si>
  <si>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</si>
  <si>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</si>
  <si>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</si>
  <si>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</si>
  <si>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GERENCIA ADMINISTRATIVA Y FINANCIERA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</si>
  <si>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</si>
  <si>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</si>
  <si>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</si>
  <si>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</si>
  <si>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</si>
  <si>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</si>
  <si>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</si>
  <si>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</si>
  <si>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>FRANCISCO HIPOLITO</t>
  </si>
  <si>
    <t>GOMEZ TAVERAS</t>
  </si>
  <si>
    <t>FISCALIZADOR</t>
  </si>
  <si>
    <t xml:space="preserve">GABINA </t>
  </si>
  <si>
    <t>LUGO</t>
  </si>
  <si>
    <t xml:space="preserve">RAFAEL </t>
  </si>
  <si>
    <t>OLIVARES RAMIREZ</t>
  </si>
  <si>
    <t xml:space="preserve">MIRELYS JOSELINE </t>
  </si>
  <si>
    <t>MENDEZ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</si>
  <si>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</si>
  <si>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</si>
  <si>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</si>
  <si>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</si>
  <si>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</si>
  <si>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</si>
  <si>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</si>
  <si>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</si>
  <si>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 xml:space="preserve">RAFELINA MAGDALENA </t>
  </si>
  <si>
    <t>DE LA CRUZ AQUINO</t>
  </si>
  <si>
    <t>MEDICO AYUDANTE DE CITOLOGIA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</si>
  <si>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</si>
  <si>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</si>
  <si>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</si>
  <si>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</si>
  <si>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</si>
  <si>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</si>
  <si>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</si>
  <si>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</si>
  <si>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</si>
  <si>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</si>
  <si>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</si>
  <si>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</si>
  <si>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UNIDAD DE ALMACEN</t>
  </si>
  <si>
    <t>EDDY JUNIOR</t>
  </si>
  <si>
    <t>PEREZ EUSEBIO</t>
  </si>
  <si>
    <t>SOPORTE TECNICO INFORMATICO</t>
  </si>
  <si>
    <t>TECNOLOGIA</t>
  </si>
  <si>
    <t xml:space="preserve">CARLOS ALBERTO </t>
  </si>
  <si>
    <t>LEOCADIO ALCALA</t>
  </si>
  <si>
    <t xml:space="preserve">RAMON </t>
  </si>
  <si>
    <t>LIBURD VICTOR</t>
  </si>
  <si>
    <t>TECNICO INFORMATICO</t>
  </si>
  <si>
    <t>CSLEA</t>
  </si>
  <si>
    <t>GREGORY ANTONIO</t>
  </si>
  <si>
    <t>SANTANA LAUREANO</t>
  </si>
  <si>
    <t xml:space="preserve">SUP. DE AREA SDN </t>
  </si>
  <si>
    <t xml:space="preserve">MIRIAN MERCEDES </t>
  </si>
  <si>
    <t>PIMENTEL MEDINA</t>
  </si>
  <si>
    <t>SUPERVISOR DE INSUMOS DE LABORATORIO</t>
  </si>
  <si>
    <t>UNIDAD DE GESTION CLINICA</t>
  </si>
  <si>
    <t xml:space="preserve">RAFAEL LEONIDAS </t>
  </si>
  <si>
    <t>MATOS SANCHEZ</t>
  </si>
  <si>
    <t>TECNICO DE CONTABILIDAD</t>
  </si>
  <si>
    <t>CPNA RALMA</t>
  </si>
  <si>
    <t xml:space="preserve">ARIEL </t>
  </si>
  <si>
    <t>PEREZ SUAREZ</t>
  </si>
  <si>
    <t>SOPORTE TECNICO DE INFORMATICA</t>
  </si>
  <si>
    <t>SUPERVISION DE AREA SNTO DOMINGO ESTE CENTRO</t>
  </si>
  <si>
    <t xml:space="preserve">EDDY RADHAMES </t>
  </si>
  <si>
    <t>SANCHEZ DURAN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</si>
  <si>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</si>
  <si>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</si>
  <si>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</si>
  <si>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</si>
  <si>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</si>
  <si>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</si>
  <si>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</si>
  <si>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</si>
  <si>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</si>
  <si>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</si>
  <si>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</si>
  <si>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</si>
  <si>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</si>
  <si>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</si>
  <si>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</si>
  <si>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Lic. Joaquin Rodriguez</t>
  </si>
  <si>
    <t>Ing. Giselle C. Carela Morel</t>
  </si>
  <si>
    <t>Lic. Francisco Ant. Abru Santos</t>
  </si>
  <si>
    <t>Analista RR.HH, Dpto. Nominas, SRSM</t>
  </si>
  <si>
    <t>Enc. Recursos Humanos</t>
  </si>
  <si>
    <t>Enc. Div. Administrativa y Financiera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</si>
  <si>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</si>
  <si>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</si>
  <si>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</si>
  <si>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</si>
  <si>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</si>
  <si>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</si>
  <si>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</si>
  <si>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</si>
  <si>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</si>
  <si>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</si>
  <si>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</si>
  <si>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</si>
  <si>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</si>
  <si>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</si>
  <si>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EDISON ALBERTO</t>
  </si>
  <si>
    <t>HERNANDEZ DE LA CRUZ</t>
  </si>
  <si>
    <t>SAONY LISSETTE</t>
  </si>
  <si>
    <t>LOPEZ REYES</t>
  </si>
  <si>
    <t>LEONELA ALTAGRACIA</t>
  </si>
  <si>
    <t>GIL TEJADA</t>
  </si>
  <si>
    <t>SUPERVISION DE AREA SANTO DOMINGO ESTE CENTRO</t>
  </si>
  <si>
    <t>ROSSIS YAMELIS</t>
  </si>
  <si>
    <t>ROJAS</t>
  </si>
  <si>
    <t>LYARA CRISTAL</t>
  </si>
  <si>
    <t>PENA MERCEDES</t>
  </si>
  <si>
    <t>BRINETTE BRISAIDY</t>
  </si>
  <si>
    <t>HERNANDEZ ORTEGA</t>
  </si>
  <si>
    <t xml:space="preserve">EDDY RAFAEL </t>
  </si>
  <si>
    <t>JAVIER</t>
  </si>
  <si>
    <t>SUPERVISION DE AREA SANTO DOMINGO NORTE</t>
  </si>
  <si>
    <t xml:space="preserve">GLENDA ESTHER PRENZA </t>
  </si>
  <si>
    <t>CONTRERAS DE RAMIREZ</t>
  </si>
  <si>
    <t>AUDITOR MEDICO</t>
  </si>
  <si>
    <t>RAYDI RAFAEL</t>
  </si>
  <si>
    <t>JAVIER GARCIA</t>
  </si>
  <si>
    <t>ANALISTA SIST. INFORMATICA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</si>
  <si>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</si>
  <si>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</si>
  <si>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</si>
  <si>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</si>
  <si>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</si>
  <si>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</si>
  <si>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</si>
  <si>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</si>
  <si>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</si>
  <si>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</si>
  <si>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</si>
  <si>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</si>
  <si>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</si>
  <si>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</si>
  <si>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</si>
  <si>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>ESTADISTICA SRSM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</si>
  <si>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</si>
  <si>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</si>
  <si>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</si>
  <si>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</si>
  <si>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</si>
  <si>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</si>
  <si>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</si>
  <si>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</si>
  <si>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</si>
  <si>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</si>
  <si>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 xml:space="preserve">FABEL DANIEL </t>
  </si>
  <si>
    <t>ALCANTARA TORRES</t>
  </si>
  <si>
    <t>FRANKLIN</t>
  </si>
  <si>
    <t>BREA URBAEZ</t>
  </si>
  <si>
    <t>CHOFER  I</t>
  </si>
  <si>
    <t>TRANSPORTACION</t>
  </si>
  <si>
    <t>JOSE ANTONIO</t>
  </si>
  <si>
    <t>MEDINA FERRERAS</t>
  </si>
  <si>
    <t>JOSE AUGUSTO</t>
  </si>
  <si>
    <t>RAMIREZ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</si>
  <si>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</si>
  <si>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</si>
  <si>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</si>
  <si>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</si>
  <si>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</si>
  <si>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</si>
  <si>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</si>
  <si>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</si>
  <si>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</si>
  <si>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 xml:space="preserve">PAVEL OMAR </t>
  </si>
  <si>
    <t>RODRIGUEZ HERRERA</t>
  </si>
  <si>
    <t>ROBERT ANTONIO</t>
  </si>
  <si>
    <t>TORRES RODRIGUEZ</t>
  </si>
  <si>
    <t>RUBEN</t>
  </si>
  <si>
    <t>ROBLES MOTA</t>
  </si>
  <si>
    <t xml:space="preserve">VIELKA JULISSA </t>
  </si>
  <si>
    <t>GENAO LORENZO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</si>
  <si>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</si>
  <si>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</si>
  <si>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</si>
  <si>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</si>
  <si>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</si>
  <si>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</si>
  <si>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</si>
  <si>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</si>
  <si>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</si>
  <si>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</si>
  <si>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</si>
  <si>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</si>
  <si>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</si>
  <si>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</si>
  <si>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</si>
  <si>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MARTIRES</t>
  </si>
  <si>
    <t>FERRER</t>
  </si>
  <si>
    <t xml:space="preserve">JARDINERO (A) </t>
  </si>
  <si>
    <t>MAYORDOMIA</t>
  </si>
  <si>
    <t>PAREDES URBAEZ</t>
  </si>
  <si>
    <t>WELLINTONG ANTONIO</t>
  </si>
  <si>
    <t>DE LA ROSA RODRIGUEZ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</si>
  <si>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</si>
  <si>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</si>
  <si>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</si>
  <si>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</si>
  <si>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</si>
  <si>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</si>
  <si>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</si>
  <si>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</si>
  <si>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</si>
  <si>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</si>
  <si>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</si>
  <si>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</si>
  <si>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</si>
  <si>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ANGEL ANTONIO</t>
  </si>
  <si>
    <t>VALDEZ BERAS</t>
  </si>
  <si>
    <t>ROBERTO</t>
  </si>
  <si>
    <t>MORILLO PEREZ</t>
  </si>
  <si>
    <t>MEDICO GENERAL</t>
  </si>
  <si>
    <t xml:space="preserve">CPNA LA CIENEGA </t>
  </si>
  <si>
    <t xml:space="preserve">YAMIS CLAUDILE </t>
  </si>
  <si>
    <t>PEREZ DEL CRISTO DE MEJIA</t>
  </si>
  <si>
    <t>MEDICO AYUDANTE DE PATOLOGIA</t>
  </si>
  <si>
    <t>BLANCA AIMEE</t>
  </si>
  <si>
    <t>MERAN MENDEZ</t>
  </si>
  <si>
    <t>MEDICO ASISTENTE</t>
  </si>
  <si>
    <t>CPNA LOS CAZABES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</si>
  <si>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</si>
  <si>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</si>
  <si>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</si>
  <si>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</si>
  <si>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</si>
  <si>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</si>
  <si>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</si>
  <si>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</si>
  <si>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</si>
  <si>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</si>
  <si>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</si>
  <si>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</si>
  <si>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>SUP. DE AREA DNE</t>
  </si>
  <si>
    <t xml:space="preserve">GABRIELA MARIA </t>
  </si>
  <si>
    <t>GARCIA AVILA</t>
  </si>
  <si>
    <t>ASISTENTE DENTAL</t>
  </si>
  <si>
    <t>CENTRO SANITARIO SANTO DOMINGO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</si>
  <si>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</si>
  <si>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</si>
  <si>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</si>
  <si>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</si>
  <si>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</si>
  <si>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</si>
  <si>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</si>
  <si>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>SUP. DE AREA DNO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</si>
  <si>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</si>
  <si>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</si>
  <si>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</si>
  <si>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</si>
  <si>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</si>
  <si>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</si>
  <si>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</si>
  <si>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</si>
  <si>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</si>
  <si>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</si>
  <si>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</si>
  <si>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</si>
  <si>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</si>
  <si>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</si>
  <si>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VICTOR</t>
  </si>
  <si>
    <t>RUIZ FLORENTINO</t>
  </si>
  <si>
    <t xml:space="preserve">LEONIDAS ALTAGRACIA </t>
  </si>
  <si>
    <t>CASTILLO ARIAS</t>
  </si>
  <si>
    <t xml:space="preserve">PSICOLOGA </t>
  </si>
  <si>
    <t>CENTRO DIAGNOSTICO SAN LUIS</t>
  </si>
  <si>
    <t>DELCIA ESTELA</t>
  </si>
  <si>
    <t>MARTINEZ ROSARIO</t>
  </si>
  <si>
    <t>CPNA VILLA MELLA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</si>
  <si>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</si>
  <si>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</si>
  <si>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</si>
  <si>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</si>
  <si>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</si>
  <si>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</si>
  <si>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</si>
  <si>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</si>
  <si>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</si>
  <si>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</si>
  <si>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</si>
  <si>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</si>
  <si>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</si>
  <si>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</si>
  <si>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</si>
  <si>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</si>
  <si>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</si>
  <si>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</si>
  <si>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</si>
  <si>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</si>
  <si>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</si>
  <si>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</si>
  <si>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</si>
  <si>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</si>
  <si>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</si>
  <si>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</si>
  <si>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</si>
  <si>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</si>
  <si>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</si>
  <si>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</si>
  <si>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</si>
  <si>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</si>
  <si>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</si>
  <si>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</si>
  <si>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</si>
  <si>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</si>
  <si>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</si>
  <si>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</si>
  <si>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>30 DE MAYO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</si>
  <si>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</si>
  <si>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</si>
  <si>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</si>
  <si>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</si>
  <si>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</si>
  <si>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</si>
  <si>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</si>
  <si>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</si>
  <si>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</si>
  <si>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</si>
  <si>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ANGELA </t>
  </si>
  <si>
    <t>MORETA PEREZ</t>
  </si>
  <si>
    <t xml:space="preserve">CONSERJE  </t>
  </si>
  <si>
    <t>CPNA LOS LIMONES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</si>
  <si>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</si>
  <si>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</si>
  <si>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</si>
  <si>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</si>
  <si>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</si>
  <si>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</si>
  <si>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</si>
  <si>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</si>
  <si>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</si>
  <si>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</si>
  <si>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</si>
  <si>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</si>
  <si>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</si>
  <si>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</si>
  <si>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</si>
  <si>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</si>
  <si>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</si>
  <si>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</si>
  <si>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KENIA </t>
  </si>
  <si>
    <t>GARCIA ENCARNACION</t>
  </si>
  <si>
    <t>CLINICA RURAL EL MAMON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</si>
  <si>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</si>
  <si>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</si>
  <si>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</si>
  <si>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</si>
  <si>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</si>
  <si>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</si>
  <si>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</si>
  <si>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</si>
  <si>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</si>
  <si>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 xml:space="preserve">MARIA ELENA </t>
  </si>
  <si>
    <t>ABREU TAVAREZ</t>
  </si>
  <si>
    <t xml:space="preserve">SECRETARIA </t>
  </si>
  <si>
    <t>CPNA OSCAR SANTANA</t>
  </si>
  <si>
    <t xml:space="preserve">PRIMO FELICIANO </t>
  </si>
  <si>
    <t>DIAZ</t>
  </si>
  <si>
    <t>CPNA COPRESIDA, SAN LUIS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</si>
  <si>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</si>
  <si>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</si>
  <si>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</si>
  <si>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</si>
  <si>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</si>
  <si>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</si>
  <si>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</si>
  <si>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</si>
  <si>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</si>
  <si>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ROSITO </t>
  </si>
  <si>
    <t>CRUZ MEDINA</t>
  </si>
  <si>
    <t>HOSP. PROVINCIAL DR. ANGEL CONTRERAS</t>
  </si>
  <si>
    <t xml:space="preserve">SECUNDINO </t>
  </si>
  <si>
    <t>MELLA</t>
  </si>
  <si>
    <t>MATA DE PALMA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</si>
  <si>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</si>
  <si>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</si>
  <si>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</si>
  <si>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</si>
  <si>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</si>
  <si>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</si>
  <si>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</si>
  <si>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RAMON</t>
  </si>
  <si>
    <t>OVALLE BENITES</t>
  </si>
  <si>
    <t>CPN CANCINO ADENTRO</t>
  </si>
  <si>
    <t>JUAN ANTONIO</t>
  </si>
  <si>
    <t xml:space="preserve">VIZCAINO </t>
  </si>
  <si>
    <t>TAVERAS MUÑOZ</t>
  </si>
  <si>
    <t>C/D. VILLA LIBERACION</t>
  </si>
  <si>
    <t xml:space="preserve">ABRAHAM </t>
  </si>
  <si>
    <t>DE PAULA SEVERINO</t>
  </si>
  <si>
    <t>SUP. DE AREA MP</t>
  </si>
  <si>
    <t xml:space="preserve">ALFONSO </t>
  </si>
  <si>
    <t>SEVERINO DE PAULA</t>
  </si>
  <si>
    <t>MANUEL ANTONIO</t>
  </si>
  <si>
    <t>VICTORINO</t>
  </si>
  <si>
    <t>SUP. DE AREA SDEM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</si>
  <si>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</si>
  <si>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</si>
  <si>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</si>
  <si>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</si>
  <si>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</si>
  <si>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</si>
  <si>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</si>
  <si>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</si>
  <si>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</si>
  <si>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</si>
  <si>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</si>
  <si>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>HECTOR BIENVENIDO</t>
  </si>
  <si>
    <t>DIAZ PEREZ</t>
  </si>
  <si>
    <t>CPNA ZONA F</t>
  </si>
  <si>
    <t xml:space="preserve">AMBROCIO </t>
  </si>
  <si>
    <t>DE JESUS HEREDIA</t>
  </si>
  <si>
    <t xml:space="preserve">SEVERINO </t>
  </si>
  <si>
    <t>DE JESUS DE LEON</t>
  </si>
  <si>
    <t xml:space="preserve">LEONARDO </t>
  </si>
  <si>
    <t xml:space="preserve">CASTILLO </t>
  </si>
  <si>
    <t>C/D. SAN ISIDRO</t>
  </si>
  <si>
    <t>FERNANDO ANTONIO</t>
  </si>
  <si>
    <t xml:space="preserve">GONZALEZ MATEO </t>
  </si>
  <si>
    <t xml:space="preserve">ORLANDO </t>
  </si>
  <si>
    <t>DE LOS SANTOS CHIVILLI</t>
  </si>
  <si>
    <t>C/D SAN LUIS</t>
  </si>
  <si>
    <t xml:space="preserve">JULIO </t>
  </si>
  <si>
    <t>SELMO PIERRE</t>
  </si>
  <si>
    <t>CPNA LOS CASABES</t>
  </si>
  <si>
    <t>ALFRED STALIN</t>
  </si>
  <si>
    <t>BELTRE SANTANA</t>
  </si>
  <si>
    <t xml:space="preserve">C/D VILLA LIBERACION 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</si>
  <si>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</si>
  <si>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</si>
  <si>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</si>
  <si>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</si>
  <si>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</si>
  <si>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</si>
  <si>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BLANY JAIRIS</t>
  </si>
  <si>
    <t>MONTERO CANARIO</t>
  </si>
  <si>
    <t>CAPS ESPECIALIZADO ZONA B</t>
  </si>
  <si>
    <t>CLEMENTE</t>
  </si>
  <si>
    <t>GUERRERO SAMBOY</t>
  </si>
  <si>
    <t>MENSAJERO INTERNO</t>
  </si>
  <si>
    <t>GERENCIA DE AREA DISTRITO NACIONAL ESTE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</si>
  <si>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</si>
  <si>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</si>
  <si>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</si>
  <si>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</si>
  <si>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</si>
  <si>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</si>
  <si>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</si>
  <si>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</si>
  <si>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</si>
  <si>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</si>
  <si>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</si>
  <si>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</si>
  <si>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</si>
  <si>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</si>
  <si>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</si>
  <si>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</si>
  <si>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</si>
  <si>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</si>
  <si>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</si>
  <si>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</si>
  <si>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</si>
  <si>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</si>
  <si>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</si>
  <si>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</si>
  <si>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</si>
  <si>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</si>
  <si>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LUCIANO </t>
  </si>
  <si>
    <t>HOLGUIN</t>
  </si>
  <si>
    <t xml:space="preserve"> CLINICA R. PUERTO ISABELA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</si>
  <si>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</si>
  <si>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</si>
  <si>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</si>
  <si>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</si>
  <si>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</si>
  <si>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</si>
  <si>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</si>
  <si>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</si>
  <si>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>PASTORA</t>
  </si>
  <si>
    <t>SOSA JIMENEZ</t>
  </si>
  <si>
    <t>CLINICA RURAL BRISAS DEL ESTE</t>
  </si>
  <si>
    <t xml:space="preserve">PURA </t>
  </si>
  <si>
    <t>BRAZOBAN</t>
  </si>
  <si>
    <t>RAMON ANTONIO</t>
  </si>
  <si>
    <t>MANZUETA DE JESUS</t>
  </si>
  <si>
    <t xml:space="preserve">SANTIAGO </t>
  </si>
  <si>
    <t>SUERO VELASQUEZ</t>
  </si>
  <si>
    <t>CPNA LOS GIRASOLES</t>
  </si>
  <si>
    <t>VICTOR ALFONSO</t>
  </si>
  <si>
    <t>MORALES GONZALEZ</t>
  </si>
  <si>
    <t>CPN PALAMARA</t>
  </si>
  <si>
    <t>TOTAL</t>
  </si>
  <si>
    <t>IVELISSE</t>
  </si>
  <si>
    <t>ANALISTA SIST. INFORMATICOS</t>
  </si>
  <si>
    <t>Plantilla de Reporte de Nóminas Internas  TEMPORALES OFICINA REGIONAL y CPNA</t>
  </si>
  <si>
    <t>Plantilla de Reporte de Nóminas Internas FIJOS OFICINA REGIONAL y CPNA</t>
  </si>
  <si>
    <t xml:space="preserve">FEBRERO </t>
  </si>
  <si>
    <t>FEBRERO</t>
  </si>
  <si>
    <t xml:space="preserve">ROSA ALTAGRACIA </t>
  </si>
  <si>
    <t>GOMEZ SENA</t>
  </si>
  <si>
    <t xml:space="preserve">LUISANA </t>
  </si>
  <si>
    <t>GERALDO MATOS</t>
  </si>
  <si>
    <t>JHONNY EMANUEL</t>
  </si>
  <si>
    <t>DE LOS SANTOSS GOMEZ</t>
  </si>
  <si>
    <t>ILIANA VIRGINIA</t>
  </si>
  <si>
    <t>DE LA CRUZ</t>
  </si>
  <si>
    <t>MARIA MAGDALENA</t>
  </si>
  <si>
    <t>SEGURA SANCHEZ</t>
  </si>
  <si>
    <t xml:space="preserve">LILIANA </t>
  </si>
  <si>
    <t>DE LOS SANTOS BELTRAM</t>
  </si>
  <si>
    <t xml:space="preserve">CAROLINA </t>
  </si>
  <si>
    <t>SOLIS MARIANO</t>
  </si>
  <si>
    <t>MARYNELLY</t>
  </si>
  <si>
    <t>FAMILIA PERALTA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</si>
  <si>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</si>
  <si>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</si>
  <si>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</si>
  <si>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</si>
  <si>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</si>
  <si>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</si>
  <si>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</si>
  <si>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</si>
  <si>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GRIS MERLIN </t>
  </si>
  <si>
    <t>HENRIQUE AQUINO</t>
  </si>
  <si>
    <t xml:space="preserve">MARTA NORA </t>
  </si>
  <si>
    <t>CUELLO SOLANO</t>
  </si>
  <si>
    <t>MARIA RAMONA</t>
  </si>
  <si>
    <t>GONZALEZ</t>
  </si>
  <si>
    <t>KILSY YAIRA</t>
  </si>
  <si>
    <t>DE LEON MATOS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</si>
  <si>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</si>
  <si>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</si>
  <si>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</si>
  <si>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</si>
  <si>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</si>
  <si>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</si>
  <si>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</si>
  <si>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</si>
  <si>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</si>
  <si>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CPNA LA ESPERANZA, SAN FELIPE</t>
  </si>
  <si>
    <t>CPN SIERRA PRIETA</t>
  </si>
  <si>
    <t>CPN MAMA TINGO</t>
  </si>
  <si>
    <t>CPN MATA MAMON</t>
  </si>
  <si>
    <t>CPNA PALMA REAL</t>
  </si>
  <si>
    <t>CPNA LA LUISA</t>
  </si>
  <si>
    <t>CPNA EL TAMARINDO</t>
  </si>
  <si>
    <t>CPNA EL CALICHE</t>
  </si>
  <si>
    <t>CENTRO CLINICO Y DIAGNOSTICO LA FERIA</t>
  </si>
  <si>
    <t>CPNA LOS JAVIELES</t>
  </si>
  <si>
    <t>CPNA SAN ISIDRO</t>
  </si>
  <si>
    <t>MARIA ELISA</t>
  </si>
  <si>
    <t>BELLO YAPORT</t>
  </si>
  <si>
    <t>LAURA PATRICIA</t>
  </si>
  <si>
    <t>PARRA ARIAS</t>
  </si>
  <si>
    <t>IRENI</t>
  </si>
  <si>
    <t>PEÑA</t>
  </si>
  <si>
    <t>RUDDYS</t>
  </si>
  <si>
    <t>SRSM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</si>
</sst>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[$RD$-1C0A]* #,##0.00_-;\-[$RD$-1C0A]* #,##0.00_-;_-[$RD$-1C0A]* &quot;-&quot;??_-;_-@_-"/>
    <numFmt numFmtId="165" formatCode="[$-409]d\-mmm\-yy;@"/>
    <numFmt numFmtId="166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</cellStyleXfs>
  <cellXfs count="145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0" fontId="4" fillId="0" borderId="8" xfId="0" applyFont="1" applyBorder="1" applyAlignment="1">
      <alignment vertic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64" fontId="4" fillId="0" borderId="8" xfId="3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4" fontId="10" fillId="0" borderId="0" xfId="0" applyNumberFormat="1" applyFont="1"/>
    <xf numFmtId="0" fontId="9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Fill="1" applyBorder="1" applyAlignment="1">
      <alignment horizontal="center"/>
    </xf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0" borderId="2" xfId="2" applyBorder="1" applyProtection="1"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0" fontId="9" fillId="3" borderId="1" xfId="2" applyFont="1" applyFill="1" applyBorder="1"/>
    <xf numFmtId="0" fontId="4" fillId="0" borderId="1" xfId="2" applyBorder="1"/>
    <xf numFmtId="0" fontId="10" fillId="0" borderId="0" xfId="2" applyFont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4" fontId="4" fillId="0" borderId="8" xfId="3" applyNumberFormat="1" applyFont="1" applyBorder="1" applyAlignment="1">
      <alignment horizontal="left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164" fontId="4" fillId="0" borderId="10" xfId="1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164" fontId="8" fillId="0" borderId="8" xfId="0" applyNumberFormat="1" applyFont="1" applyBorder="1" applyAlignment="1">
      <alignment wrapText="1"/>
    </xf>
    <xf numFmtId="4" fontId="12" fillId="0" borderId="8" xfId="2" applyNumberFormat="1" applyFont="1" applyBorder="1"/>
    <xf numFmtId="0" fontId="10" fillId="0" borderId="8" xfId="2" applyFont="1" applyBorder="1"/>
    <xf numFmtId="0" fontId="4" fillId="0" borderId="1" xfId="0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166" fontId="13" fillId="0" borderId="8" xfId="0" applyNumberFormat="1" applyFont="1" applyBorder="1" applyAlignment="1">
      <alignment horizontal="left"/>
    </xf>
    <xf numFmtId="166" fontId="13" fillId="0" borderId="8" xfId="0" applyNumberFormat="1" applyFont="1" applyBorder="1" applyAlignment="1">
      <alignment horizontal="left" vertical="center" wrapText="1"/>
    </xf>
    <xf numFmtId="44" fontId="1" fillId="0" borderId="8" xfId="1" applyFont="1" applyFill="1" applyBorder="1"/>
    <xf numFmtId="44" fontId="1" fillId="0" borderId="8" xfId="1" applyFont="1" applyBorder="1"/>
    <xf numFmtId="4" fontId="10" fillId="0" borderId="8" xfId="0" applyNumberFormat="1" applyFont="1" applyBorder="1"/>
    <xf numFmtId="0" fontId="0" fillId="0" borderId="9" xfId="0" applyBorder="1"/>
    <xf numFmtId="44" fontId="1" fillId="0" borderId="8" xfId="1" applyFont="1" applyFill="1" applyBorder="1" applyAlignment="1">
      <alignment wrapText="1"/>
    </xf>
    <xf numFmtId="0" fontId="4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4" fillId="0" borderId="11" xfId="2" applyBorder="1" applyAlignment="1">
      <alignment horizontal="center"/>
    </xf>
    <xf numFmtId="0" fontId="10" fillId="0" borderId="0" xfId="2" applyFont="1" applyAlignment="1">
      <alignment horizontal="center"/>
    </xf>
    <xf numFmtId="0" fontId="4" fillId="0" borderId="0" xfId="2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left" vertical="center" wrapText="1"/>
    </xf>
    <xf numFmtId="0" fontId="4" fillId="0" borderId="9" xfId="0" applyFont="1" applyBorder="1"/>
    <xf numFmtId="0" fontId="13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8" xfId="2" applyBorder="1" applyAlignment="1">
      <alignment horizontal="center" vertical="center" wrapText="1"/>
    </xf>
    <xf numFmtId="0" fontId="4" fillId="0" borderId="0" xfId="2" applyBorder="1" applyAlignment="1">
      <alignment horizontal="center"/>
    </xf>
    <xf numFmtId="164" fontId="0" fillId="0" borderId="0" xfId="0" applyNumberFormat="1" applyBorder="1"/>
    <xf numFmtId="166" fontId="13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vertical="center" wrapText="1"/>
    </xf>
    <xf numFmtId="164" fontId="0" fillId="0" borderId="0" xfId="1" applyNumberFormat="1" applyFont="1" applyFill="1" applyBorder="1" applyAlignment="1">
      <alignment horizontal="center"/>
    </xf>
    <xf numFmtId="0" fontId="0" fillId="0" borderId="0" xfId="0" applyBorder="1" applyAlignment="1">
      <alignment horizontal="left" vertical="center" wrapText="1"/>
    </xf>
  </cellXfs>
  <cellStyles count="4">
    <cellStyle name="Moneda" xfId="1" builtinId="4"/>
    <cellStyle name="Normal" xfId="0" builtinId="0"/>
    <cellStyle name="Normal 2" xfId="2" xr:uid="{C5219505-2BD8-4400-B06A-86A5F259DC04}"/>
    <cellStyle name="Normal 2 10" xfId="3" xr:uid="{D94FD02D-4357-4CCF-BC3C-5611BE9A90BA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657F029B-89F6-48D3-A5AA-012BE52E0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3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133350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133350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133350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urkania.siri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43"/>
  <sheetViews>
    <sheetView tabSelected="1" zoomScaleNormal="100" workbookViewId="0">
      <selection activeCell="M37" sqref="M37"/>
    </sheetView>
  </sheetViews>
  <sheetFormatPr baseColWidth="10" defaultRowHeight="15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18.85546875" style="2" bestFit="1" customWidth="1"/>
    <col min="11" max="11" width="14.28515625" customWidth="1"/>
    <col min="12" max="12" width="13.85546875" style="3" bestFit="1" customWidth="1"/>
    <col min="13" max="13" width="13.85546875" bestFit="1" customWidth="1"/>
    <col min="14" max="14" width="12.85546875" bestFit="1" customWidth="1"/>
    <col min="15" max="15" width="14.85546875" bestFit="1" customWidth="1"/>
  </cols>
  <sheetData>
    <row r="1" spans="1:16" x14ac:dyDescent="0.25">
      <c r="A1" s="1"/>
    </row>
    <row r="2" spans="1:16" ht="18.75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" x14ac:dyDescent="0.35">
      <c r="A3" s="1"/>
      <c r="B3" s="4"/>
      <c r="C3" s="8" t="s">
        <v>525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x14ac:dyDescent="0.25">
      <c r="A4" s="1"/>
      <c r="B4" s="4"/>
      <c r="E4" s="1"/>
      <c r="K4" s="4"/>
      <c r="L4" s="7"/>
      <c r="M4" s="4"/>
      <c r="N4" s="4"/>
      <c r="O4" s="4"/>
    </row>
    <row r="5" spans="1:16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J5" s="6"/>
      <c r="K5" s="4"/>
      <c r="L5" s="7"/>
      <c r="M5" s="4"/>
      <c r="N5" s="4"/>
      <c r="O5" s="4"/>
    </row>
    <row r="6" spans="1:16" x14ac:dyDescent="0.25">
      <c r="A6" s="1"/>
      <c r="B6" s="9" t="s">
        <v>4</v>
      </c>
      <c r="C6" s="13">
        <v>2023</v>
      </c>
      <c r="E6" s="9" t="s">
        <v>5</v>
      </c>
      <c r="F6" s="14" t="s">
        <v>528</v>
      </c>
      <c r="J6" s="6"/>
      <c r="K6" s="4"/>
      <c r="L6" s="7"/>
      <c r="M6" s="4"/>
      <c r="N6" s="4"/>
      <c r="O6" s="4"/>
    </row>
    <row r="7" spans="1:16" ht="15.75" thickBot="1" x14ac:dyDescent="0.3">
      <c r="A7" s="1"/>
      <c r="E7" s="4"/>
      <c r="F7" s="4"/>
      <c r="G7" s="4"/>
      <c r="H7" s="4"/>
      <c r="I7" s="4"/>
    </row>
    <row r="8" spans="1:16" ht="25.5" x14ac:dyDescent="0.25">
      <c r="A8" s="15" t="s">
        <v>6</v>
      </c>
      <c r="B8" s="16" t="s">
        <v>7</v>
      </c>
      <c r="C8" s="16" t="s">
        <v>8</v>
      </c>
      <c r="D8" s="16" t="s">
        <v>9</v>
      </c>
      <c r="E8" s="16" t="s">
        <v>10</v>
      </c>
      <c r="F8" s="98" t="s">
        <v>11</v>
      </c>
      <c r="G8" s="16" t="s">
        <v>12</v>
      </c>
      <c r="H8" s="17" t="s">
        <v>13</v>
      </c>
      <c r="I8" s="17" t="s">
        <v>14</v>
      </c>
      <c r="J8" s="18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9" t="s">
        <v>20</v>
      </c>
    </row>
    <row r="9" spans="1:16" s="27" customFormat="1" ht="14.25" x14ac:dyDescent="0.2">
      <c r="A9" s="20">
        <v>1</v>
      </c>
      <c r="B9" s="82" t="s">
        <v>21</v>
      </c>
      <c r="C9" s="21" t="s">
        <v>22</v>
      </c>
      <c r="D9" s="83" t="s">
        <v>23</v>
      </c>
      <c r="E9" s="82" t="s">
        <v>24</v>
      </c>
      <c r="F9" s="99" t="s">
        <v>25</v>
      </c>
      <c r="G9" s="21" t="s">
        <v>26</v>
      </c>
      <c r="H9" s="84">
        <v>44531</v>
      </c>
      <c r="I9" s="84">
        <v>44682</v>
      </c>
      <c r="J9" s="22">
        <v>60000</v>
      </c>
      <c r="K9" s="23">
        <f t="shared" ref="K9:K36" si="0">J9*2.87/100</f>
        <v>1722</v>
      </c>
      <c r="L9" s="24">
        <v>3481.65</v>
      </c>
      <c r="M9" s="23">
        <f t="shared" ref="M9:M36" si="1">J9*3.04/100</f>
        <v>1824</v>
      </c>
      <c r="N9" s="25">
        <v>25</v>
      </c>
      <c r="O9" s="23">
        <f t="shared" ref="O9:O36" si="2">J9-K9-L9-M9-N9</f>
        <v>52947.35</v>
      </c>
      <c r="P9" s="26"/>
    </row>
    <row r="10" spans="1:16" s="27" customFormat="1" ht="14.25" x14ac:dyDescent="0.2">
      <c r="A10" s="20">
        <v>2</v>
      </c>
      <c r="B10" s="25" t="s">
        <v>27</v>
      </c>
      <c r="C10" s="28" t="s">
        <v>28</v>
      </c>
      <c r="D10" s="20" t="s">
        <v>23</v>
      </c>
      <c r="E10" s="29" t="s">
        <v>29</v>
      </c>
      <c r="F10" s="77" t="s">
        <v>25</v>
      </c>
      <c r="G10" s="25" t="s">
        <v>26</v>
      </c>
      <c r="H10" s="30">
        <v>44835</v>
      </c>
      <c r="I10" s="30">
        <v>45017</v>
      </c>
      <c r="J10" s="31">
        <v>60000</v>
      </c>
      <c r="K10" s="23">
        <f t="shared" si="0"/>
        <v>1722</v>
      </c>
      <c r="L10" s="24">
        <v>3481.65</v>
      </c>
      <c r="M10" s="23">
        <f t="shared" si="1"/>
        <v>1824</v>
      </c>
      <c r="N10" s="25">
        <v>25</v>
      </c>
      <c r="O10" s="23">
        <f t="shared" si="2"/>
        <v>52947.35</v>
      </c>
    </row>
    <row r="11" spans="1:16" s="27" customFormat="1" ht="14.25" x14ac:dyDescent="0.2">
      <c r="A11" s="20">
        <v>3</v>
      </c>
      <c r="B11" s="28" t="s">
        <v>30</v>
      </c>
      <c r="C11" s="25" t="s">
        <v>31</v>
      </c>
      <c r="D11" s="20" t="s">
        <v>32</v>
      </c>
      <c r="E11" s="28" t="s">
        <v>33</v>
      </c>
      <c r="F11" s="77" t="s">
        <v>25</v>
      </c>
      <c r="G11" s="25" t="s">
        <v>26</v>
      </c>
      <c r="H11" s="30">
        <v>44599</v>
      </c>
      <c r="I11" s="30">
        <v>44811</v>
      </c>
      <c r="J11" s="22">
        <v>45000</v>
      </c>
      <c r="K11" s="23">
        <f t="shared" si="0"/>
        <v>1291.5</v>
      </c>
      <c r="L11" s="24">
        <v>1144.57</v>
      </c>
      <c r="M11" s="23">
        <f t="shared" si="1"/>
        <v>1368</v>
      </c>
      <c r="N11" s="25">
        <v>25</v>
      </c>
      <c r="O11" s="23">
        <f t="shared" si="2"/>
        <v>41170.93</v>
      </c>
    </row>
    <row r="12" spans="1:16" s="27" customFormat="1" ht="14.25" x14ac:dyDescent="0.2">
      <c r="A12" s="20">
        <v>4</v>
      </c>
      <c r="B12" s="28" t="s">
        <v>34</v>
      </c>
      <c r="C12" s="25" t="s">
        <v>35</v>
      </c>
      <c r="D12" s="20" t="s">
        <v>23</v>
      </c>
      <c r="E12" s="28" t="s">
        <v>36</v>
      </c>
      <c r="F12" s="77" t="s">
        <v>25</v>
      </c>
      <c r="G12" s="25" t="s">
        <v>26</v>
      </c>
      <c r="H12" s="30">
        <v>44599</v>
      </c>
      <c r="I12" s="30">
        <v>44780</v>
      </c>
      <c r="J12" s="22">
        <v>45000</v>
      </c>
      <c r="K12" s="23">
        <f t="shared" si="0"/>
        <v>1291.5</v>
      </c>
      <c r="L12" s="24">
        <v>1144.57</v>
      </c>
      <c r="M12" s="23">
        <f t="shared" si="1"/>
        <v>1368</v>
      </c>
      <c r="N12" s="25">
        <v>25</v>
      </c>
      <c r="O12" s="23">
        <f t="shared" si="2"/>
        <v>41170.93</v>
      </c>
    </row>
    <row r="13" spans="1:16" x14ac:dyDescent="0.25">
      <c r="A13" s="20">
        <v>5</v>
      </c>
      <c r="B13" s="28" t="s">
        <v>37</v>
      </c>
      <c r="C13" s="25" t="s">
        <v>38</v>
      </c>
      <c r="D13" s="20" t="s">
        <v>32</v>
      </c>
      <c r="E13" s="28" t="s">
        <v>24</v>
      </c>
      <c r="F13" s="77" t="s">
        <v>25</v>
      </c>
      <c r="G13" s="25" t="s">
        <v>26</v>
      </c>
      <c r="H13" s="30">
        <v>44440</v>
      </c>
      <c r="I13" s="30">
        <v>44805</v>
      </c>
      <c r="J13" s="22">
        <v>45000</v>
      </c>
      <c r="K13" s="23">
        <f t="shared" si="0"/>
        <v>1291.5</v>
      </c>
      <c r="L13" s="24">
        <v>1144.57</v>
      </c>
      <c r="M13" s="23">
        <f t="shared" si="1"/>
        <v>1368</v>
      </c>
      <c r="N13" s="25">
        <v>25</v>
      </c>
      <c r="O13" s="23">
        <f t="shared" si="2"/>
        <v>41170.93</v>
      </c>
      <c r="P13" s="27"/>
    </row>
    <row r="14" spans="1:16" x14ac:dyDescent="0.25">
      <c r="A14" s="20">
        <v>6</v>
      </c>
      <c r="B14" s="28" t="s">
        <v>39</v>
      </c>
      <c r="C14" s="25" t="s">
        <v>40</v>
      </c>
      <c r="D14" s="20" t="s">
        <v>23</v>
      </c>
      <c r="E14" s="28" t="s">
        <v>24</v>
      </c>
      <c r="F14" s="77" t="s">
        <v>25</v>
      </c>
      <c r="G14" s="25" t="s">
        <v>26</v>
      </c>
      <c r="H14" s="30">
        <v>44442</v>
      </c>
      <c r="I14" s="30">
        <v>44805</v>
      </c>
      <c r="J14" s="22">
        <v>45000</v>
      </c>
      <c r="K14" s="23">
        <f t="shared" si="0"/>
        <v>1291.5</v>
      </c>
      <c r="L14" s="24">
        <v>1144.57</v>
      </c>
      <c r="M14" s="23">
        <f t="shared" si="1"/>
        <v>1368</v>
      </c>
      <c r="N14" s="25">
        <v>1537.45</v>
      </c>
      <c r="O14" s="23">
        <f t="shared" si="2"/>
        <v>39658.480000000003</v>
      </c>
      <c r="P14" s="27"/>
    </row>
    <row r="15" spans="1:16" s="27" customFormat="1" ht="14.25" x14ac:dyDescent="0.2">
      <c r="A15" s="20">
        <v>7</v>
      </c>
      <c r="B15" s="28" t="s">
        <v>41</v>
      </c>
      <c r="C15" s="25" t="s">
        <v>42</v>
      </c>
      <c r="D15" s="20" t="s">
        <v>32</v>
      </c>
      <c r="E15" s="28" t="s">
        <v>43</v>
      </c>
      <c r="F15" s="77" t="s">
        <v>25</v>
      </c>
      <c r="G15" s="25" t="s">
        <v>26</v>
      </c>
      <c r="H15" s="30">
        <v>44805</v>
      </c>
      <c r="I15" s="30">
        <v>44986</v>
      </c>
      <c r="J15" s="22">
        <v>45000</v>
      </c>
      <c r="K15" s="23">
        <f t="shared" si="0"/>
        <v>1291.5</v>
      </c>
      <c r="L15" s="24">
        <v>1144.57</v>
      </c>
      <c r="M15" s="23">
        <f t="shared" si="1"/>
        <v>1368</v>
      </c>
      <c r="N15" s="25">
        <v>25</v>
      </c>
      <c r="O15" s="23">
        <f t="shared" si="2"/>
        <v>41170.93</v>
      </c>
    </row>
    <row r="16" spans="1:16" s="27" customFormat="1" ht="14.25" x14ac:dyDescent="0.2">
      <c r="A16" s="20">
        <v>8</v>
      </c>
      <c r="B16" s="28" t="s">
        <v>44</v>
      </c>
      <c r="C16" s="25" t="s">
        <v>45</v>
      </c>
      <c r="D16" s="20" t="s">
        <v>32</v>
      </c>
      <c r="E16" s="28" t="s">
        <v>43</v>
      </c>
      <c r="F16" s="77" t="s">
        <v>25</v>
      </c>
      <c r="G16" s="25" t="s">
        <v>26</v>
      </c>
      <c r="H16" s="30">
        <v>44805</v>
      </c>
      <c r="I16" s="30">
        <v>44986</v>
      </c>
      <c r="J16" s="22">
        <v>45000</v>
      </c>
      <c r="K16" s="23">
        <f t="shared" si="0"/>
        <v>1291.5</v>
      </c>
      <c r="L16" s="24">
        <v>1144.57</v>
      </c>
      <c r="M16" s="23">
        <f t="shared" si="1"/>
        <v>1368</v>
      </c>
      <c r="N16" s="25">
        <v>25</v>
      </c>
      <c r="O16" s="23">
        <f t="shared" si="2"/>
        <v>41170.93</v>
      </c>
    </row>
    <row r="17" spans="1:16" s="27" customFormat="1" ht="14.25" x14ac:dyDescent="0.2">
      <c r="A17" s="20">
        <v>9</v>
      </c>
      <c r="B17" s="25" t="s">
        <v>46</v>
      </c>
      <c r="C17" s="28" t="s">
        <v>47</v>
      </c>
      <c r="D17" s="20" t="s">
        <v>32</v>
      </c>
      <c r="E17" s="29" t="s">
        <v>29</v>
      </c>
      <c r="F17" s="77" t="s">
        <v>25</v>
      </c>
      <c r="G17" s="25" t="s">
        <v>26</v>
      </c>
      <c r="H17" s="30">
        <v>44835</v>
      </c>
      <c r="I17" s="30">
        <v>45017</v>
      </c>
      <c r="J17" s="31">
        <v>45000</v>
      </c>
      <c r="K17" s="23">
        <f t="shared" si="0"/>
        <v>1291.5</v>
      </c>
      <c r="L17" s="24">
        <v>1144.57</v>
      </c>
      <c r="M17" s="23">
        <f t="shared" si="1"/>
        <v>1368</v>
      </c>
      <c r="N17" s="25">
        <v>25</v>
      </c>
      <c r="O17" s="23">
        <f t="shared" si="2"/>
        <v>41170.93</v>
      </c>
    </row>
    <row r="18" spans="1:16" s="27" customFormat="1" ht="25.5" x14ac:dyDescent="0.2">
      <c r="A18" s="20">
        <v>10</v>
      </c>
      <c r="B18" s="25" t="s">
        <v>48</v>
      </c>
      <c r="C18" s="25" t="s">
        <v>49</v>
      </c>
      <c r="D18" s="20" t="s">
        <v>32</v>
      </c>
      <c r="E18" s="29" t="s">
        <v>50</v>
      </c>
      <c r="F18" s="77" t="s">
        <v>25</v>
      </c>
      <c r="G18" s="25" t="s">
        <v>26</v>
      </c>
      <c r="H18" s="30">
        <v>44866</v>
      </c>
      <c r="I18" s="30">
        <v>44986</v>
      </c>
      <c r="J18" s="22">
        <v>45000</v>
      </c>
      <c r="K18" s="23">
        <f t="shared" si="0"/>
        <v>1291.5</v>
      </c>
      <c r="L18" s="24">
        <v>1144.57</v>
      </c>
      <c r="M18" s="23">
        <f t="shared" si="1"/>
        <v>1368</v>
      </c>
      <c r="N18" s="25">
        <v>25</v>
      </c>
      <c r="O18" s="23">
        <f t="shared" si="2"/>
        <v>41170.93</v>
      </c>
    </row>
    <row r="19" spans="1:16" s="27" customFormat="1" ht="14.25" x14ac:dyDescent="0.2">
      <c r="A19" s="20">
        <v>11</v>
      </c>
      <c r="B19" s="28" t="s">
        <v>51</v>
      </c>
      <c r="C19" s="25" t="s">
        <v>52</v>
      </c>
      <c r="D19" s="20" t="s">
        <v>32</v>
      </c>
      <c r="E19" s="32" t="s">
        <v>53</v>
      </c>
      <c r="F19" s="77" t="s">
        <v>54</v>
      </c>
      <c r="G19" s="28" t="s">
        <v>26</v>
      </c>
      <c r="H19" s="30">
        <v>42957</v>
      </c>
      <c r="I19" s="30">
        <v>44783</v>
      </c>
      <c r="J19" s="33">
        <v>40000</v>
      </c>
      <c r="K19" s="23">
        <f t="shared" si="0"/>
        <v>1148</v>
      </c>
      <c r="L19" s="34">
        <v>442.65</v>
      </c>
      <c r="M19" s="23">
        <f t="shared" si="1"/>
        <v>1216</v>
      </c>
      <c r="N19" s="25">
        <v>25</v>
      </c>
      <c r="O19" s="23">
        <f t="shared" si="2"/>
        <v>37168.35</v>
      </c>
    </row>
    <row r="20" spans="1:16" s="27" customFormat="1" ht="25.5" x14ac:dyDescent="0.2">
      <c r="A20" s="20">
        <v>12</v>
      </c>
      <c r="B20" s="28" t="s">
        <v>55</v>
      </c>
      <c r="C20" s="25" t="s">
        <v>56</v>
      </c>
      <c r="D20" s="20" t="s">
        <v>23</v>
      </c>
      <c r="E20" s="28" t="s">
        <v>57</v>
      </c>
      <c r="F20" s="77" t="s">
        <v>25</v>
      </c>
      <c r="G20" s="25" t="s">
        <v>26</v>
      </c>
      <c r="H20" s="30">
        <v>44805</v>
      </c>
      <c r="I20" s="30">
        <v>44986</v>
      </c>
      <c r="J20" s="22">
        <v>31500</v>
      </c>
      <c r="K20" s="23">
        <f t="shared" si="0"/>
        <v>904.05</v>
      </c>
      <c r="L20" s="81">
        <v>0</v>
      </c>
      <c r="M20" s="23">
        <f t="shared" si="1"/>
        <v>957.6</v>
      </c>
      <c r="N20" s="25">
        <v>25</v>
      </c>
      <c r="O20" s="23">
        <f t="shared" si="2"/>
        <v>29613.350000000002</v>
      </c>
    </row>
    <row r="21" spans="1:16" s="27" customFormat="1" ht="14.25" x14ac:dyDescent="0.2">
      <c r="A21" s="20">
        <v>13</v>
      </c>
      <c r="B21" s="28" t="s">
        <v>58</v>
      </c>
      <c r="C21" s="25" t="s">
        <v>59</v>
      </c>
      <c r="D21" s="20" t="s">
        <v>23</v>
      </c>
      <c r="E21" s="28" t="s">
        <v>60</v>
      </c>
      <c r="F21" s="77" t="s">
        <v>25</v>
      </c>
      <c r="G21" s="25" t="s">
        <v>26</v>
      </c>
      <c r="H21" s="30">
        <v>44805</v>
      </c>
      <c r="I21" s="30">
        <v>44986</v>
      </c>
      <c r="J21" s="22">
        <v>31500</v>
      </c>
      <c r="K21" s="23">
        <f t="shared" si="0"/>
        <v>904.05</v>
      </c>
      <c r="L21" s="34">
        <v>0</v>
      </c>
      <c r="M21" s="23">
        <f t="shared" si="1"/>
        <v>957.6</v>
      </c>
      <c r="N21" s="25">
        <v>25</v>
      </c>
      <c r="O21" s="23">
        <f t="shared" si="2"/>
        <v>29613.350000000002</v>
      </c>
    </row>
    <row r="22" spans="1:16" s="27" customFormat="1" ht="25.5" x14ac:dyDescent="0.2">
      <c r="A22" s="20">
        <v>14</v>
      </c>
      <c r="B22" s="29" t="s">
        <v>61</v>
      </c>
      <c r="C22" s="28" t="s">
        <v>62</v>
      </c>
      <c r="D22" s="20" t="s">
        <v>32</v>
      </c>
      <c r="E22" s="29" t="s">
        <v>63</v>
      </c>
      <c r="F22" s="77" t="s">
        <v>25</v>
      </c>
      <c r="G22" s="25" t="s">
        <v>26</v>
      </c>
      <c r="H22" s="30">
        <v>44835</v>
      </c>
      <c r="I22" s="30">
        <v>45017</v>
      </c>
      <c r="J22" s="22">
        <v>31500</v>
      </c>
      <c r="K22" s="23">
        <f t="shared" si="0"/>
        <v>904.05</v>
      </c>
      <c r="L22" s="81">
        <v>0</v>
      </c>
      <c r="M22" s="23">
        <f t="shared" si="1"/>
        <v>957.6</v>
      </c>
      <c r="N22" s="25">
        <v>25</v>
      </c>
      <c r="O22" s="23">
        <f t="shared" si="2"/>
        <v>29613.350000000002</v>
      </c>
    </row>
    <row r="23" spans="1:16" s="27" customFormat="1" ht="25.5" x14ac:dyDescent="0.2">
      <c r="A23" s="20">
        <v>15</v>
      </c>
      <c r="B23" s="25" t="s">
        <v>64</v>
      </c>
      <c r="C23" s="25" t="s">
        <v>65</v>
      </c>
      <c r="D23" s="20" t="s">
        <v>23</v>
      </c>
      <c r="E23" s="29" t="s">
        <v>63</v>
      </c>
      <c r="F23" s="77" t="s">
        <v>66</v>
      </c>
      <c r="G23" s="25" t="s">
        <v>26</v>
      </c>
      <c r="H23" s="30">
        <v>44805</v>
      </c>
      <c r="I23" s="30">
        <v>44986</v>
      </c>
      <c r="J23" s="22">
        <v>31500</v>
      </c>
      <c r="K23" s="23">
        <f t="shared" si="0"/>
        <v>904.05</v>
      </c>
      <c r="L23" s="34">
        <v>0</v>
      </c>
      <c r="M23" s="23">
        <f t="shared" si="1"/>
        <v>957.6</v>
      </c>
      <c r="N23" s="25">
        <v>25</v>
      </c>
      <c r="O23" s="23">
        <f t="shared" si="2"/>
        <v>29613.350000000002</v>
      </c>
    </row>
    <row r="24" spans="1:16" s="27" customFormat="1" ht="25.5" x14ac:dyDescent="0.2">
      <c r="A24" s="20">
        <v>16</v>
      </c>
      <c r="B24" s="28" t="s">
        <v>67</v>
      </c>
      <c r="C24" s="25" t="s">
        <v>68</v>
      </c>
      <c r="D24" s="20" t="s">
        <v>23</v>
      </c>
      <c r="E24" s="28" t="s">
        <v>69</v>
      </c>
      <c r="F24" s="77" t="s">
        <v>70</v>
      </c>
      <c r="G24" s="25" t="s">
        <v>26</v>
      </c>
      <c r="H24" s="30">
        <v>44927</v>
      </c>
      <c r="I24" s="30">
        <v>45108</v>
      </c>
      <c r="J24" s="22">
        <v>30000</v>
      </c>
      <c r="K24" s="23">
        <f t="shared" si="0"/>
        <v>861</v>
      </c>
      <c r="L24" s="34">
        <v>0</v>
      </c>
      <c r="M24" s="23">
        <f t="shared" si="1"/>
        <v>912</v>
      </c>
      <c r="N24" s="25">
        <v>25</v>
      </c>
      <c r="O24" s="23">
        <f t="shared" si="2"/>
        <v>28202</v>
      </c>
    </row>
    <row r="25" spans="1:16" s="27" customFormat="1" ht="25.5" x14ac:dyDescent="0.2">
      <c r="A25" s="20">
        <v>17</v>
      </c>
      <c r="B25" s="28" t="s">
        <v>71</v>
      </c>
      <c r="C25" s="25" t="s">
        <v>72</v>
      </c>
      <c r="D25" s="20" t="s">
        <v>23</v>
      </c>
      <c r="E25" s="28" t="s">
        <v>69</v>
      </c>
      <c r="F25" s="77" t="s">
        <v>70</v>
      </c>
      <c r="G25" s="25" t="s">
        <v>26</v>
      </c>
      <c r="H25" s="30">
        <v>44927</v>
      </c>
      <c r="I25" s="30">
        <v>44986</v>
      </c>
      <c r="J25" s="22">
        <v>30000</v>
      </c>
      <c r="K25" s="23">
        <f t="shared" si="0"/>
        <v>861</v>
      </c>
      <c r="L25" s="34">
        <v>0</v>
      </c>
      <c r="M25" s="23">
        <f t="shared" si="1"/>
        <v>912</v>
      </c>
      <c r="N25" s="25">
        <v>25</v>
      </c>
      <c r="O25" s="23">
        <f t="shared" si="2"/>
        <v>28202</v>
      </c>
    </row>
    <row r="26" spans="1:16" s="27" customFormat="1" ht="14.25" x14ac:dyDescent="0.2">
      <c r="A26" s="20">
        <v>18</v>
      </c>
      <c r="B26" s="28" t="s">
        <v>73</v>
      </c>
      <c r="C26" s="25" t="s">
        <v>74</v>
      </c>
      <c r="D26" s="83" t="s">
        <v>23</v>
      </c>
      <c r="E26" s="35" t="s">
        <v>75</v>
      </c>
      <c r="F26" s="35" t="s">
        <v>76</v>
      </c>
      <c r="G26" s="28" t="s">
        <v>26</v>
      </c>
      <c r="H26" s="30">
        <v>44927</v>
      </c>
      <c r="I26" s="30">
        <v>45108</v>
      </c>
      <c r="J26" s="93">
        <v>30000</v>
      </c>
      <c r="K26" s="23">
        <f t="shared" si="0"/>
        <v>861</v>
      </c>
      <c r="L26" s="34">
        <v>0</v>
      </c>
      <c r="M26" s="23">
        <f t="shared" si="1"/>
        <v>912</v>
      </c>
      <c r="N26" s="25">
        <v>25</v>
      </c>
      <c r="O26" s="23">
        <f t="shared" si="2"/>
        <v>28202</v>
      </c>
    </row>
    <row r="27" spans="1:16" s="27" customFormat="1" ht="25.5" x14ac:dyDescent="0.2">
      <c r="A27" s="20">
        <v>19</v>
      </c>
      <c r="B27" s="28" t="s">
        <v>77</v>
      </c>
      <c r="C27" s="25" t="s">
        <v>78</v>
      </c>
      <c r="D27" s="83" t="s">
        <v>23</v>
      </c>
      <c r="E27" s="28" t="s">
        <v>69</v>
      </c>
      <c r="F27" s="35" t="s">
        <v>79</v>
      </c>
      <c r="G27" s="28" t="s">
        <v>26</v>
      </c>
      <c r="H27" s="30">
        <v>44927</v>
      </c>
      <c r="I27" s="30">
        <v>45108</v>
      </c>
      <c r="J27" s="36">
        <v>30000</v>
      </c>
      <c r="K27" s="23">
        <f t="shared" si="0"/>
        <v>861</v>
      </c>
      <c r="L27" s="34">
        <v>0</v>
      </c>
      <c r="M27" s="23">
        <f t="shared" si="1"/>
        <v>912</v>
      </c>
      <c r="N27" s="25">
        <v>25</v>
      </c>
      <c r="O27" s="23">
        <f t="shared" si="2"/>
        <v>28202</v>
      </c>
    </row>
    <row r="28" spans="1:16" s="27" customFormat="1" ht="25.5" x14ac:dyDescent="0.2">
      <c r="A28" s="20">
        <v>20</v>
      </c>
      <c r="B28" s="28" t="s">
        <v>80</v>
      </c>
      <c r="C28" s="25" t="s">
        <v>81</v>
      </c>
      <c r="D28" s="20" t="s">
        <v>32</v>
      </c>
      <c r="E28" s="28" t="s">
        <v>82</v>
      </c>
      <c r="F28" s="77" t="s">
        <v>83</v>
      </c>
      <c r="G28" s="25" t="s">
        <v>26</v>
      </c>
      <c r="H28" s="30">
        <v>43465</v>
      </c>
      <c r="I28" s="30">
        <v>44805</v>
      </c>
      <c r="J28" s="22">
        <v>26250</v>
      </c>
      <c r="K28" s="23">
        <f t="shared" si="0"/>
        <v>753.375</v>
      </c>
      <c r="L28" s="34">
        <v>0</v>
      </c>
      <c r="M28" s="23">
        <f t="shared" si="1"/>
        <v>798</v>
      </c>
      <c r="N28" s="25">
        <v>25</v>
      </c>
      <c r="O28" s="23">
        <f t="shared" si="2"/>
        <v>24673.625</v>
      </c>
    </row>
    <row r="29" spans="1:16" s="27" customFormat="1" ht="14.25" x14ac:dyDescent="0.2">
      <c r="A29" s="20">
        <v>21</v>
      </c>
      <c r="B29" s="28" t="s">
        <v>84</v>
      </c>
      <c r="C29" s="25" t="s">
        <v>85</v>
      </c>
      <c r="D29" s="83" t="s">
        <v>23</v>
      </c>
      <c r="E29" s="28" t="s">
        <v>86</v>
      </c>
      <c r="F29" s="77" t="s">
        <v>87</v>
      </c>
      <c r="G29" s="28" t="s">
        <v>26</v>
      </c>
      <c r="H29" s="30">
        <v>43465</v>
      </c>
      <c r="I29" s="30">
        <v>44742</v>
      </c>
      <c r="J29" s="33">
        <v>26250</v>
      </c>
      <c r="K29" s="23">
        <f t="shared" si="0"/>
        <v>753.375</v>
      </c>
      <c r="L29" s="34">
        <v>0</v>
      </c>
      <c r="M29" s="23">
        <f t="shared" si="1"/>
        <v>798</v>
      </c>
      <c r="N29" s="25">
        <v>25</v>
      </c>
      <c r="O29" s="23">
        <f t="shared" si="2"/>
        <v>24673.625</v>
      </c>
    </row>
    <row r="30" spans="1:16" s="27" customFormat="1" ht="14.25" x14ac:dyDescent="0.2">
      <c r="A30" s="20">
        <v>22</v>
      </c>
      <c r="B30" s="28" t="s">
        <v>523</v>
      </c>
      <c r="C30" s="25" t="s">
        <v>307</v>
      </c>
      <c r="D30" s="83" t="s">
        <v>32</v>
      </c>
      <c r="E30" s="28" t="s">
        <v>524</v>
      </c>
      <c r="F30" s="77" t="s">
        <v>70</v>
      </c>
      <c r="G30" s="28" t="s">
        <v>26</v>
      </c>
      <c r="H30" s="30">
        <v>44942</v>
      </c>
      <c r="I30" s="30">
        <v>45123</v>
      </c>
      <c r="J30" s="33">
        <v>22500</v>
      </c>
      <c r="K30" s="23">
        <f t="shared" si="0"/>
        <v>645.75</v>
      </c>
      <c r="L30" s="34">
        <v>1</v>
      </c>
      <c r="M30" s="23">
        <f t="shared" si="1"/>
        <v>684</v>
      </c>
      <c r="N30" s="25">
        <v>25</v>
      </c>
      <c r="O30" s="23">
        <f t="shared" si="2"/>
        <v>21144.25</v>
      </c>
    </row>
    <row r="31" spans="1:16" s="27" customFormat="1" ht="25.5" x14ac:dyDescent="0.2">
      <c r="A31" s="20">
        <v>23</v>
      </c>
      <c r="B31" s="37" t="s">
        <v>88</v>
      </c>
      <c r="C31" s="38" t="s">
        <v>89</v>
      </c>
      <c r="D31" s="100" t="s">
        <v>23</v>
      </c>
      <c r="E31" s="28" t="s">
        <v>90</v>
      </c>
      <c r="F31" s="77" t="s">
        <v>91</v>
      </c>
      <c r="G31" s="28" t="s">
        <v>26</v>
      </c>
      <c r="H31" s="30">
        <v>44564</v>
      </c>
      <c r="I31" s="30">
        <v>44743</v>
      </c>
      <c r="J31" s="39">
        <v>20000</v>
      </c>
      <c r="K31" s="23">
        <f t="shared" si="0"/>
        <v>574</v>
      </c>
      <c r="L31" s="34">
        <v>0</v>
      </c>
      <c r="M31" s="23">
        <f t="shared" si="1"/>
        <v>608</v>
      </c>
      <c r="N31" s="25">
        <v>25</v>
      </c>
      <c r="O31" s="23">
        <f t="shared" si="2"/>
        <v>18793</v>
      </c>
    </row>
    <row r="32" spans="1:16" s="27" customFormat="1" ht="25.5" x14ac:dyDescent="0.25">
      <c r="A32" s="20">
        <v>24</v>
      </c>
      <c r="B32" s="37" t="s">
        <v>92</v>
      </c>
      <c r="C32" s="38" t="s">
        <v>93</v>
      </c>
      <c r="D32" s="100" t="s">
        <v>23</v>
      </c>
      <c r="E32" s="28" t="s">
        <v>90</v>
      </c>
      <c r="F32" s="77" t="s">
        <v>94</v>
      </c>
      <c r="G32" s="28" t="s">
        <v>26</v>
      </c>
      <c r="H32" s="30">
        <v>44564</v>
      </c>
      <c r="I32" s="30">
        <v>44743</v>
      </c>
      <c r="J32" s="39">
        <v>20000</v>
      </c>
      <c r="K32" s="23">
        <f t="shared" si="0"/>
        <v>574</v>
      </c>
      <c r="L32" s="34">
        <v>0</v>
      </c>
      <c r="M32" s="23">
        <f t="shared" si="1"/>
        <v>608</v>
      </c>
      <c r="N32" s="25">
        <v>25</v>
      </c>
      <c r="O32" s="23">
        <f t="shared" si="2"/>
        <v>18793</v>
      </c>
      <c r="P32"/>
    </row>
    <row r="33" spans="1:15" s="27" customFormat="1" ht="25.5" x14ac:dyDescent="0.2">
      <c r="A33" s="20">
        <v>25</v>
      </c>
      <c r="B33" s="28" t="s">
        <v>95</v>
      </c>
      <c r="C33" s="38" t="s">
        <v>96</v>
      </c>
      <c r="D33" s="100" t="s">
        <v>23</v>
      </c>
      <c r="E33" s="28" t="s">
        <v>90</v>
      </c>
      <c r="F33" s="77" t="s">
        <v>97</v>
      </c>
      <c r="G33" s="28" t="s">
        <v>26</v>
      </c>
      <c r="H33" s="30">
        <v>44564</v>
      </c>
      <c r="I33" s="30">
        <v>44743</v>
      </c>
      <c r="J33" s="33">
        <v>20000</v>
      </c>
      <c r="K33" s="23">
        <f t="shared" si="0"/>
        <v>574</v>
      </c>
      <c r="L33" s="34">
        <v>0</v>
      </c>
      <c r="M33" s="23">
        <f t="shared" si="1"/>
        <v>608</v>
      </c>
      <c r="N33" s="25">
        <v>25</v>
      </c>
      <c r="O33" s="23">
        <f t="shared" si="2"/>
        <v>18793</v>
      </c>
    </row>
    <row r="34" spans="1:15" s="27" customFormat="1" ht="25.5" x14ac:dyDescent="0.2">
      <c r="A34" s="20">
        <v>26</v>
      </c>
      <c r="B34" s="28" t="s">
        <v>98</v>
      </c>
      <c r="C34" s="38" t="s">
        <v>99</v>
      </c>
      <c r="D34" s="100" t="s">
        <v>32</v>
      </c>
      <c r="E34" s="28" t="s">
        <v>90</v>
      </c>
      <c r="F34" s="77" t="s">
        <v>100</v>
      </c>
      <c r="G34" s="28" t="s">
        <v>26</v>
      </c>
      <c r="H34" s="30">
        <v>44564</v>
      </c>
      <c r="I34" s="30">
        <v>44743</v>
      </c>
      <c r="J34" s="33">
        <v>20000</v>
      </c>
      <c r="K34" s="23">
        <f t="shared" si="0"/>
        <v>574</v>
      </c>
      <c r="L34" s="34">
        <v>0</v>
      </c>
      <c r="M34" s="23">
        <f t="shared" si="1"/>
        <v>608</v>
      </c>
      <c r="N34" s="25">
        <v>25</v>
      </c>
      <c r="O34" s="23">
        <f t="shared" si="2"/>
        <v>18793</v>
      </c>
    </row>
    <row r="35" spans="1:15" s="27" customFormat="1" ht="14.25" x14ac:dyDescent="0.2">
      <c r="A35" s="20">
        <v>27</v>
      </c>
      <c r="B35" s="28" t="s">
        <v>101</v>
      </c>
      <c r="C35" s="25" t="s">
        <v>102</v>
      </c>
      <c r="D35" s="20" t="s">
        <v>32</v>
      </c>
      <c r="E35" s="28" t="s">
        <v>86</v>
      </c>
      <c r="F35" s="77" t="s">
        <v>103</v>
      </c>
      <c r="G35" s="25" t="s">
        <v>26</v>
      </c>
      <c r="H35" s="30">
        <v>41058</v>
      </c>
      <c r="I35" s="30">
        <v>44774</v>
      </c>
      <c r="J35" s="33">
        <v>10000</v>
      </c>
      <c r="K35" s="23">
        <f t="shared" si="0"/>
        <v>287</v>
      </c>
      <c r="L35" s="34">
        <v>0</v>
      </c>
      <c r="M35" s="23">
        <f t="shared" si="1"/>
        <v>304</v>
      </c>
      <c r="N35" s="25">
        <v>25</v>
      </c>
      <c r="O35" s="23">
        <f t="shared" si="2"/>
        <v>9384</v>
      </c>
    </row>
    <row r="36" spans="1:15" s="27" customFormat="1" ht="25.5" x14ac:dyDescent="0.2">
      <c r="A36" s="20">
        <v>28</v>
      </c>
      <c r="B36" s="28" t="s">
        <v>104</v>
      </c>
      <c r="C36" s="38" t="s">
        <v>105</v>
      </c>
      <c r="D36" s="40" t="s">
        <v>32</v>
      </c>
      <c r="E36" s="28" t="s">
        <v>106</v>
      </c>
      <c r="F36" s="103" t="s">
        <v>107</v>
      </c>
      <c r="G36" s="104" t="s">
        <v>26</v>
      </c>
      <c r="H36" s="105">
        <v>40673</v>
      </c>
      <c r="I36" s="30">
        <v>44774</v>
      </c>
      <c r="J36" s="33">
        <v>10000</v>
      </c>
      <c r="K36" s="23">
        <f t="shared" si="0"/>
        <v>287</v>
      </c>
      <c r="L36" s="34">
        <v>0</v>
      </c>
      <c r="M36" s="23">
        <f t="shared" si="1"/>
        <v>304</v>
      </c>
      <c r="N36" s="25">
        <v>25</v>
      </c>
      <c r="O36" s="23">
        <f t="shared" si="2"/>
        <v>9384</v>
      </c>
    </row>
    <row r="37" spans="1:15" x14ac:dyDescent="0.25">
      <c r="F37" s="106"/>
      <c r="G37" s="107"/>
      <c r="H37" s="107"/>
      <c r="I37" s="101" t="s">
        <v>108</v>
      </c>
      <c r="J37" s="102">
        <f>SUM(J9:J36)</f>
        <v>941000</v>
      </c>
      <c r="K37" s="102">
        <f t="shared" ref="K37:O37" si="3">SUM(K9:K36)</f>
        <v>27006.699999999997</v>
      </c>
      <c r="L37" s="102">
        <f t="shared" si="3"/>
        <v>16563.509999999998</v>
      </c>
      <c r="M37" s="102">
        <f t="shared" si="3"/>
        <v>28606.399999999994</v>
      </c>
      <c r="N37" s="102">
        <f t="shared" si="3"/>
        <v>2212.4499999999998</v>
      </c>
      <c r="O37" s="102">
        <f t="shared" si="3"/>
        <v>866610.93999999983</v>
      </c>
    </row>
    <row r="38" spans="1:15" x14ac:dyDescent="0.25">
      <c r="K38" s="43"/>
      <c r="L38" s="44"/>
      <c r="M38" s="43"/>
      <c r="N38" s="43"/>
    </row>
    <row r="39" spans="1:15" x14ac:dyDescent="0.25">
      <c r="K39" s="45"/>
      <c r="L39" s="44"/>
      <c r="M39" s="45"/>
      <c r="N39" s="45"/>
    </row>
    <row r="41" spans="1:15" x14ac:dyDescent="0.25">
      <c r="C41" s="46"/>
      <c r="D41" s="47"/>
      <c r="F41" s="46"/>
      <c r="G41" s="48"/>
      <c r="I41" s="46"/>
      <c r="J41" s="49"/>
      <c r="K41" s="46"/>
    </row>
    <row r="42" spans="1:15" x14ac:dyDescent="0.25">
      <c r="C42" s="124" t="s">
        <v>109</v>
      </c>
      <c r="D42" s="125"/>
      <c r="F42" s="125" t="s">
        <v>110</v>
      </c>
      <c r="G42" s="125"/>
      <c r="I42" s="126" t="s">
        <v>111</v>
      </c>
      <c r="J42" s="126"/>
      <c r="K42" s="126"/>
    </row>
    <row r="43" spans="1:15" s="50" customFormat="1" ht="12.75" x14ac:dyDescent="0.2">
      <c r="C43" s="127" t="s">
        <v>112</v>
      </c>
      <c r="D43" s="127"/>
      <c r="F43" s="127" t="s">
        <v>113</v>
      </c>
      <c r="G43" s="127"/>
      <c r="I43" s="127" t="s">
        <v>114</v>
      </c>
      <c r="J43" s="127"/>
      <c r="K43" s="127"/>
    </row>
  </sheetData>
  <mergeCells count="6">
    <mergeCell ref="C42:D42"/>
    <mergeCell ref="F42:G42"/>
    <mergeCell ref="I42:K42"/>
    <mergeCell ref="C43:D43"/>
    <mergeCell ref="F43:G43"/>
    <mergeCell ref="I43:K43"/>
  </mergeCells>
  <dataValidations count="1">
    <dataValidation type="list" allowBlank="1" showInputMessage="1" showErrorMessage="1" sqref="F5" xr:uid="{D4582ADB-AD11-4070-90A0-A4F5AF8DC94F}">
      <formula1>INDIRECT($D$5)</formula1>
    </dataValidation>
  </dataValidations>
  <pageMargins left="0.25" right="0.25" top="0.75" bottom="0.75" header="0.3" footer="0.3"/>
  <pageSetup paperSize="5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27"/>
  <sheetViews>
    <sheetView zoomScaleNormal="100" zoomScaleSheetLayoutView="96" workbookViewId="0">
      <selection activeCell="B27" sqref="B26:C27"/>
    </sheetView>
  </sheetViews>
  <sheetFormatPr baseColWidth="10" defaultRowHeight="12.75" x14ac:dyDescent="0.2"/>
  <cols>
    <col min="1" max="1" width="8.42578125" style="52" customWidth="1"/>
    <col min="2" max="2" width="22.85546875" style="52" customWidth="1"/>
    <col min="3" max="3" width="21.140625" style="52" customWidth="1"/>
    <col min="4" max="4" width="8.5703125" style="52" customWidth="1"/>
    <col min="5" max="5" width="14.85546875" style="52" customWidth="1"/>
    <col min="6" max="6" width="49.140625" style="52" customWidth="1"/>
    <col min="7" max="7" width="17.5703125" style="52" customWidth="1"/>
    <col min="8" max="8" width="14.7109375" style="52" customWidth="1"/>
    <col min="9" max="14" width="12.7109375" style="52" customWidth="1"/>
    <col min="15" max="16384" width="11.42578125" style="52"/>
  </cols>
  <sheetData>
    <row r="1" spans="1:14" x14ac:dyDescent="0.2">
      <c r="A1" s="51"/>
      <c r="D1" s="51"/>
    </row>
    <row r="2" spans="1:14" ht="18.75" x14ac:dyDescent="0.3">
      <c r="A2" s="51"/>
      <c r="B2" s="53"/>
      <c r="C2" s="54" t="s">
        <v>0</v>
      </c>
      <c r="E2" s="51"/>
      <c r="F2" s="53"/>
      <c r="G2" s="53"/>
      <c r="H2" s="53"/>
      <c r="I2" s="53"/>
      <c r="J2" s="53"/>
      <c r="K2" s="53"/>
      <c r="L2" s="53"/>
      <c r="M2" s="53"/>
      <c r="N2" s="53"/>
    </row>
    <row r="3" spans="1:14" ht="18.75" x14ac:dyDescent="0.3">
      <c r="A3" s="51"/>
      <c r="B3" s="53"/>
      <c r="C3" s="54" t="s">
        <v>115</v>
      </c>
      <c r="E3" s="51"/>
      <c r="F3" s="53"/>
      <c r="G3" s="53"/>
      <c r="H3" s="53"/>
      <c r="I3" s="53"/>
      <c r="J3" s="53"/>
      <c r="K3" s="53"/>
      <c r="L3" s="53"/>
      <c r="M3" s="53"/>
      <c r="N3" s="53"/>
    </row>
    <row r="4" spans="1:14" x14ac:dyDescent="0.2">
      <c r="A4" s="51"/>
      <c r="B4" s="53"/>
      <c r="E4" s="51"/>
    </row>
    <row r="5" spans="1:14" ht="21.75" customHeight="1" x14ac:dyDescent="0.25">
      <c r="A5" s="51"/>
      <c r="B5" s="55" t="s">
        <v>1</v>
      </c>
      <c r="C5" s="56" t="s">
        <v>2</v>
      </c>
      <c r="D5" s="57" t="str">
        <f>IFERROR(VLOOKUP(C5,[1]Hoja2!$C$4:$D$12,2,FALSE),"")</f>
        <v>Reg_0</v>
      </c>
      <c r="E5" s="55"/>
      <c r="F5" s="56"/>
    </row>
    <row r="6" spans="1:14" ht="16.5" customHeight="1" x14ac:dyDescent="0.25">
      <c r="A6" s="51"/>
      <c r="B6" s="55" t="s">
        <v>4</v>
      </c>
      <c r="C6" s="58">
        <v>2023</v>
      </c>
      <c r="E6" s="55" t="s">
        <v>5</v>
      </c>
      <c r="F6" s="59" t="s">
        <v>528</v>
      </c>
    </row>
    <row r="7" spans="1:14" ht="15" customHeight="1" thickBot="1" x14ac:dyDescent="0.25">
      <c r="A7" s="51"/>
      <c r="D7" s="51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25.5" x14ac:dyDescent="0.2">
      <c r="A8" s="60" t="s">
        <v>6</v>
      </c>
      <c r="B8" s="61" t="s">
        <v>7</v>
      </c>
      <c r="C8" s="61" t="s">
        <v>8</v>
      </c>
      <c r="D8" s="61" t="s">
        <v>9</v>
      </c>
      <c r="E8" s="61" t="s">
        <v>10</v>
      </c>
      <c r="F8" s="61" t="s">
        <v>11</v>
      </c>
      <c r="G8" s="61" t="s">
        <v>12</v>
      </c>
      <c r="H8" s="62" t="s">
        <v>13</v>
      </c>
      <c r="I8" s="63" t="s">
        <v>15</v>
      </c>
      <c r="J8" s="61" t="s">
        <v>16</v>
      </c>
      <c r="K8" s="61" t="s">
        <v>17</v>
      </c>
      <c r="L8" s="61" t="s">
        <v>18</v>
      </c>
      <c r="M8" s="61" t="s">
        <v>19</v>
      </c>
      <c r="N8" s="64" t="s">
        <v>20</v>
      </c>
    </row>
    <row r="9" spans="1:14" s="70" customFormat="1" ht="14.25" x14ac:dyDescent="0.2">
      <c r="A9" s="42">
        <v>1</v>
      </c>
      <c r="B9" s="65" t="s">
        <v>116</v>
      </c>
      <c r="C9" s="65" t="s">
        <v>117</v>
      </c>
      <c r="D9" s="41" t="s">
        <v>32</v>
      </c>
      <c r="E9" s="65" t="s">
        <v>118</v>
      </c>
      <c r="F9" s="65" t="s">
        <v>119</v>
      </c>
      <c r="G9" s="41" t="s">
        <v>120</v>
      </c>
      <c r="H9" s="66">
        <v>43594</v>
      </c>
      <c r="I9" s="67">
        <v>16000</v>
      </c>
      <c r="J9" s="41">
        <f>I9*2.87/100</f>
        <v>459.2</v>
      </c>
      <c r="K9" s="68">
        <v>0</v>
      </c>
      <c r="L9" s="41">
        <f>I9*3.04/100</f>
        <v>486.4</v>
      </c>
      <c r="M9" s="41">
        <v>0</v>
      </c>
      <c r="N9" s="69">
        <f>I9-J9-K9-L9-M9</f>
        <v>15054.4</v>
      </c>
    </row>
    <row r="10" spans="1:14" s="70" customFormat="1" ht="14.25" x14ac:dyDescent="0.2">
      <c r="A10" s="42">
        <f>A9+1</f>
        <v>2</v>
      </c>
      <c r="B10" s="65" t="s">
        <v>121</v>
      </c>
      <c r="C10" s="65" t="s">
        <v>122</v>
      </c>
      <c r="D10" s="41" t="s">
        <v>32</v>
      </c>
      <c r="E10" s="65" t="s">
        <v>118</v>
      </c>
      <c r="F10" s="65" t="s">
        <v>100</v>
      </c>
      <c r="G10" s="41" t="s">
        <v>120</v>
      </c>
      <c r="H10" s="66">
        <v>44470</v>
      </c>
      <c r="I10" s="67">
        <v>16000</v>
      </c>
      <c r="J10" s="41">
        <f>I10*2.87/100</f>
        <v>459.2</v>
      </c>
      <c r="K10" s="68">
        <v>0</v>
      </c>
      <c r="L10" s="41">
        <f>I10*3.04/100</f>
        <v>486.4</v>
      </c>
      <c r="M10" s="41">
        <v>0</v>
      </c>
      <c r="N10" s="69">
        <f>I10-J10-K10-L10-M10</f>
        <v>15054.4</v>
      </c>
    </row>
    <row r="11" spans="1:14" s="70" customFormat="1" ht="14.25" x14ac:dyDescent="0.2">
      <c r="A11" s="42">
        <f t="shared" ref="A11:A19" si="0">A10+1</f>
        <v>3</v>
      </c>
      <c r="B11" s="65" t="s">
        <v>123</v>
      </c>
      <c r="C11" s="65" t="s">
        <v>124</v>
      </c>
      <c r="D11" s="41" t="s">
        <v>23</v>
      </c>
      <c r="E11" s="65" t="s">
        <v>118</v>
      </c>
      <c r="F11" s="71" t="s">
        <v>125</v>
      </c>
      <c r="G11" s="41" t="s">
        <v>120</v>
      </c>
      <c r="H11" s="66">
        <v>44179</v>
      </c>
      <c r="I11" s="67">
        <v>16000</v>
      </c>
      <c r="J11" s="41">
        <f t="shared" ref="J11:J19" si="1">I11*2.87/100</f>
        <v>459.2</v>
      </c>
      <c r="K11" s="68">
        <v>0</v>
      </c>
      <c r="L11" s="41">
        <f t="shared" ref="L11:L19" si="2">I11*3.04/100</f>
        <v>486.4</v>
      </c>
      <c r="M11" s="41">
        <v>0</v>
      </c>
      <c r="N11" s="69">
        <f t="shared" ref="N11:N19" si="3">I11-J11-K11-L11-M11</f>
        <v>15054.4</v>
      </c>
    </row>
    <row r="12" spans="1:14" s="70" customFormat="1" ht="14.25" x14ac:dyDescent="0.2">
      <c r="A12" s="42">
        <f t="shared" si="0"/>
        <v>4</v>
      </c>
      <c r="B12" s="65" t="s">
        <v>126</v>
      </c>
      <c r="C12" s="65" t="s">
        <v>127</v>
      </c>
      <c r="D12" s="41" t="s">
        <v>32</v>
      </c>
      <c r="E12" s="65" t="s">
        <v>118</v>
      </c>
      <c r="F12" s="71" t="s">
        <v>128</v>
      </c>
      <c r="G12" s="41" t="s">
        <v>120</v>
      </c>
      <c r="H12" s="66">
        <v>44176</v>
      </c>
      <c r="I12" s="67">
        <v>16000</v>
      </c>
      <c r="J12" s="41">
        <f t="shared" si="1"/>
        <v>459.2</v>
      </c>
      <c r="K12" s="68">
        <v>0</v>
      </c>
      <c r="L12" s="41">
        <f t="shared" si="2"/>
        <v>486.4</v>
      </c>
      <c r="M12" s="41">
        <v>0</v>
      </c>
      <c r="N12" s="69">
        <f t="shared" si="3"/>
        <v>15054.4</v>
      </c>
    </row>
    <row r="13" spans="1:14" s="70" customFormat="1" ht="14.25" x14ac:dyDescent="0.2">
      <c r="A13" s="42">
        <f t="shared" si="0"/>
        <v>5</v>
      </c>
      <c r="B13" s="65" t="s">
        <v>129</v>
      </c>
      <c r="C13" s="65" t="s">
        <v>130</v>
      </c>
      <c r="D13" s="41" t="s">
        <v>23</v>
      </c>
      <c r="E13" s="65" t="s">
        <v>118</v>
      </c>
      <c r="F13" s="65" t="s">
        <v>128</v>
      </c>
      <c r="G13" s="41" t="s">
        <v>120</v>
      </c>
      <c r="H13" s="66">
        <v>44202</v>
      </c>
      <c r="I13" s="67">
        <v>16000</v>
      </c>
      <c r="J13" s="41">
        <f t="shared" si="1"/>
        <v>459.2</v>
      </c>
      <c r="K13" s="68">
        <v>0</v>
      </c>
      <c r="L13" s="41">
        <f t="shared" si="2"/>
        <v>486.4</v>
      </c>
      <c r="M13" s="41">
        <v>0</v>
      </c>
      <c r="N13" s="69">
        <f t="shared" si="3"/>
        <v>15054.4</v>
      </c>
    </row>
    <row r="14" spans="1:14" s="70" customFormat="1" ht="14.25" x14ac:dyDescent="0.2">
      <c r="A14" s="42">
        <f t="shared" si="0"/>
        <v>6</v>
      </c>
      <c r="B14" s="65" t="s">
        <v>131</v>
      </c>
      <c r="C14" s="65" t="s">
        <v>132</v>
      </c>
      <c r="D14" s="41" t="s">
        <v>32</v>
      </c>
      <c r="E14" s="65" t="s">
        <v>118</v>
      </c>
      <c r="F14" s="71" t="s">
        <v>128</v>
      </c>
      <c r="G14" s="41" t="s">
        <v>120</v>
      </c>
      <c r="H14" s="66">
        <v>44176</v>
      </c>
      <c r="I14" s="67">
        <v>16000</v>
      </c>
      <c r="J14" s="41">
        <f t="shared" si="1"/>
        <v>459.2</v>
      </c>
      <c r="K14" s="68">
        <v>0</v>
      </c>
      <c r="L14" s="41">
        <f t="shared" si="2"/>
        <v>486.4</v>
      </c>
      <c r="M14" s="41">
        <v>0</v>
      </c>
      <c r="N14" s="69">
        <f t="shared" si="3"/>
        <v>15054.4</v>
      </c>
    </row>
    <row r="15" spans="1:14" s="70" customFormat="1" ht="14.25" x14ac:dyDescent="0.2">
      <c r="A15" s="42">
        <f t="shared" si="0"/>
        <v>7</v>
      </c>
      <c r="B15" s="65" t="s">
        <v>133</v>
      </c>
      <c r="C15" s="65" t="s">
        <v>134</v>
      </c>
      <c r="D15" s="41" t="s">
        <v>32</v>
      </c>
      <c r="E15" s="65" t="s">
        <v>118</v>
      </c>
      <c r="F15" s="71" t="s">
        <v>135</v>
      </c>
      <c r="G15" s="41" t="s">
        <v>120</v>
      </c>
      <c r="H15" s="66">
        <v>44176</v>
      </c>
      <c r="I15" s="67">
        <v>16000</v>
      </c>
      <c r="J15" s="41">
        <f t="shared" si="1"/>
        <v>459.2</v>
      </c>
      <c r="K15" s="68">
        <v>0</v>
      </c>
      <c r="L15" s="41">
        <f t="shared" si="2"/>
        <v>486.4</v>
      </c>
      <c r="M15" s="41">
        <v>0</v>
      </c>
      <c r="N15" s="69">
        <f t="shared" si="3"/>
        <v>15054.4</v>
      </c>
    </row>
    <row r="16" spans="1:14" s="70" customFormat="1" ht="14.25" x14ac:dyDescent="0.2">
      <c r="A16" s="42">
        <f t="shared" si="0"/>
        <v>8</v>
      </c>
      <c r="B16" s="65" t="s">
        <v>136</v>
      </c>
      <c r="C16" s="65" t="s">
        <v>137</v>
      </c>
      <c r="D16" s="41" t="s">
        <v>32</v>
      </c>
      <c r="E16" s="65" t="s">
        <v>118</v>
      </c>
      <c r="F16" s="71" t="s">
        <v>135</v>
      </c>
      <c r="G16" s="41" t="s">
        <v>120</v>
      </c>
      <c r="H16" s="66">
        <v>44176</v>
      </c>
      <c r="I16" s="67">
        <v>16000</v>
      </c>
      <c r="J16" s="41">
        <f t="shared" si="1"/>
        <v>459.2</v>
      </c>
      <c r="K16" s="68">
        <v>0</v>
      </c>
      <c r="L16" s="41">
        <f t="shared" si="2"/>
        <v>486.4</v>
      </c>
      <c r="M16" s="41">
        <v>0</v>
      </c>
      <c r="N16" s="69">
        <f t="shared" si="3"/>
        <v>15054.4</v>
      </c>
    </row>
    <row r="17" spans="1:14" s="70" customFormat="1" ht="14.25" x14ac:dyDescent="0.2">
      <c r="A17" s="42">
        <f t="shared" si="0"/>
        <v>9</v>
      </c>
      <c r="B17" s="65" t="s">
        <v>138</v>
      </c>
      <c r="C17" s="65" t="s">
        <v>139</v>
      </c>
      <c r="D17" s="41" t="s">
        <v>32</v>
      </c>
      <c r="E17" s="65" t="s">
        <v>118</v>
      </c>
      <c r="F17" s="71" t="s">
        <v>100</v>
      </c>
      <c r="G17" s="41" t="s">
        <v>120</v>
      </c>
      <c r="H17" s="66">
        <v>44175</v>
      </c>
      <c r="I17" s="67">
        <v>16000</v>
      </c>
      <c r="J17" s="41">
        <f t="shared" si="1"/>
        <v>459.2</v>
      </c>
      <c r="K17" s="68">
        <v>0</v>
      </c>
      <c r="L17" s="41">
        <f t="shared" si="2"/>
        <v>486.4</v>
      </c>
      <c r="M17" s="41">
        <v>0</v>
      </c>
      <c r="N17" s="69">
        <f t="shared" si="3"/>
        <v>15054.4</v>
      </c>
    </row>
    <row r="18" spans="1:14" s="70" customFormat="1" ht="14.25" x14ac:dyDescent="0.2">
      <c r="A18" s="42">
        <f t="shared" si="0"/>
        <v>10</v>
      </c>
      <c r="B18" s="65" t="s">
        <v>140</v>
      </c>
      <c r="C18" s="65" t="s">
        <v>141</v>
      </c>
      <c r="D18" s="41" t="s">
        <v>32</v>
      </c>
      <c r="E18" s="65" t="s">
        <v>118</v>
      </c>
      <c r="F18" s="21" t="s">
        <v>97</v>
      </c>
      <c r="G18" s="41" t="s">
        <v>120</v>
      </c>
      <c r="H18" s="66">
        <v>44232</v>
      </c>
      <c r="I18" s="67">
        <v>16000</v>
      </c>
      <c r="J18" s="41">
        <f t="shared" si="1"/>
        <v>459.2</v>
      </c>
      <c r="K18" s="68">
        <v>0</v>
      </c>
      <c r="L18" s="41">
        <f t="shared" si="2"/>
        <v>486.4</v>
      </c>
      <c r="M18" s="41">
        <v>0</v>
      </c>
      <c r="N18" s="69">
        <f t="shared" si="3"/>
        <v>15054.4</v>
      </c>
    </row>
    <row r="19" spans="1:14" s="70" customFormat="1" ht="14.25" x14ac:dyDescent="0.2">
      <c r="A19" s="42">
        <f t="shared" si="0"/>
        <v>11</v>
      </c>
      <c r="B19" s="65" t="s">
        <v>142</v>
      </c>
      <c r="C19" s="65" t="s">
        <v>143</v>
      </c>
      <c r="D19" s="41" t="s">
        <v>23</v>
      </c>
      <c r="E19" s="65" t="s">
        <v>118</v>
      </c>
      <c r="F19" s="21" t="s">
        <v>144</v>
      </c>
      <c r="G19" s="41" t="s">
        <v>120</v>
      </c>
      <c r="H19" s="66">
        <v>44501</v>
      </c>
      <c r="I19" s="67">
        <v>16000</v>
      </c>
      <c r="J19" s="41">
        <f t="shared" si="1"/>
        <v>459.2</v>
      </c>
      <c r="K19" s="68">
        <v>0</v>
      </c>
      <c r="L19" s="41">
        <f t="shared" si="2"/>
        <v>486.4</v>
      </c>
      <c r="M19" s="41">
        <v>0</v>
      </c>
      <c r="N19" s="69">
        <f t="shared" si="3"/>
        <v>15054.4</v>
      </c>
    </row>
    <row r="20" spans="1:14" ht="15" x14ac:dyDescent="0.25">
      <c r="H20" s="96" t="s">
        <v>522</v>
      </c>
      <c r="I20" s="95">
        <f>SUM(I9:I19)</f>
        <v>176000</v>
      </c>
      <c r="J20" s="95">
        <f>SUM(J9:J19)</f>
        <v>5051.1999999999989</v>
      </c>
      <c r="K20" s="95">
        <f>SUM(K9:K19)</f>
        <v>0</v>
      </c>
      <c r="L20" s="95">
        <f>SUM(L9:L19)</f>
        <v>5350.4</v>
      </c>
      <c r="M20" s="95">
        <f>SUM(M9:M18)</f>
        <v>0</v>
      </c>
      <c r="N20" s="95">
        <f>SUM(N9:N18)</f>
        <v>150543.99999999997</v>
      </c>
    </row>
    <row r="25" spans="1:14" x14ac:dyDescent="0.2">
      <c r="B25" s="72"/>
      <c r="C25" s="73"/>
      <c r="E25" s="72"/>
      <c r="F25" s="73"/>
      <c r="H25" s="72"/>
      <c r="I25" s="72"/>
      <c r="J25" s="73"/>
    </row>
    <row r="26" spans="1:14" x14ac:dyDescent="0.2">
      <c r="B26" s="128" t="s">
        <v>109</v>
      </c>
      <c r="C26" s="128"/>
      <c r="E26" s="128" t="s">
        <v>110</v>
      </c>
      <c r="F26" s="128"/>
      <c r="H26" s="130" t="s">
        <v>111</v>
      </c>
      <c r="I26" s="130"/>
      <c r="J26" s="130"/>
    </row>
    <row r="27" spans="1:14" s="74" customFormat="1" x14ac:dyDescent="0.2">
      <c r="B27" s="129" t="s">
        <v>112</v>
      </c>
      <c r="C27" s="129"/>
      <c r="E27" s="129" t="s">
        <v>113</v>
      </c>
      <c r="F27" s="129"/>
      <c r="H27" s="129" t="s">
        <v>114</v>
      </c>
      <c r="I27" s="129"/>
      <c r="J27" s="129"/>
    </row>
  </sheetData>
  <autoFilter ref="A8:N20" xr:uid="{00000000-0009-0000-0000-000001000000}"/>
  <mergeCells count="6">
    <mergeCell ref="B26:C26"/>
    <mergeCell ref="E26:F26"/>
    <mergeCell ref="B27:C27"/>
    <mergeCell ref="E27:F27"/>
    <mergeCell ref="H26:J26"/>
    <mergeCell ref="H27:J27"/>
  </mergeCells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83"/>
  <sheetViews>
    <sheetView zoomScaleNormal="100" workbookViewId="0">
      <selection activeCell="A58" sqref="A58:A170"/>
    </sheetView>
  </sheetViews>
  <sheetFormatPr baseColWidth="10" defaultRowHeight="15" x14ac:dyDescent="0.25"/>
  <cols>
    <col min="1" max="1" width="5.5703125" bestFit="1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2851562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5" x14ac:dyDescent="0.25">
      <c r="A1" s="1"/>
    </row>
    <row r="2" spans="1:15" ht="18.75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5" ht="21" x14ac:dyDescent="0.35">
      <c r="A3" s="1"/>
      <c r="B3" s="4"/>
      <c r="C3" s="8" t="s">
        <v>526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5" x14ac:dyDescent="0.25">
      <c r="A4" s="1"/>
      <c r="B4" s="4"/>
      <c r="E4" s="1"/>
      <c r="J4" s="4"/>
      <c r="K4" s="7"/>
      <c r="L4" s="4"/>
      <c r="M4" s="4"/>
      <c r="N4" s="4"/>
    </row>
    <row r="5" spans="1:15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5" x14ac:dyDescent="0.25">
      <c r="A6" s="1"/>
      <c r="B6" s="9" t="s">
        <v>4</v>
      </c>
      <c r="C6" s="13">
        <v>2023</v>
      </c>
      <c r="E6" s="9" t="s">
        <v>5</v>
      </c>
      <c r="F6" s="14" t="s">
        <v>527</v>
      </c>
      <c r="I6" s="6"/>
      <c r="J6" s="4"/>
      <c r="K6" s="7"/>
      <c r="L6" s="4"/>
      <c r="M6" s="4"/>
      <c r="N6" s="4"/>
    </row>
    <row r="7" spans="1:15" ht="15.75" thickBot="1" x14ac:dyDescent="0.3">
      <c r="A7" s="1"/>
      <c r="E7" s="4"/>
      <c r="F7" s="4"/>
      <c r="G7" s="4"/>
      <c r="H7" s="4"/>
    </row>
    <row r="8" spans="1:15" ht="25.5" x14ac:dyDescent="0.25">
      <c r="A8" s="86" t="s">
        <v>6</v>
      </c>
      <c r="B8" s="87" t="s">
        <v>7</v>
      </c>
      <c r="C8" s="87" t="s">
        <v>8</v>
      </c>
      <c r="D8" s="87" t="s">
        <v>9</v>
      </c>
      <c r="E8" s="87" t="s">
        <v>10</v>
      </c>
      <c r="F8" s="87" t="s">
        <v>11</v>
      </c>
      <c r="G8" s="87" t="s">
        <v>12</v>
      </c>
      <c r="H8" s="88" t="s">
        <v>13</v>
      </c>
      <c r="I8" s="89" t="s">
        <v>15</v>
      </c>
      <c r="J8" s="87" t="s">
        <v>16</v>
      </c>
      <c r="K8" s="16" t="s">
        <v>17</v>
      </c>
      <c r="L8" s="87" t="s">
        <v>18</v>
      </c>
      <c r="M8" s="87" t="s">
        <v>19</v>
      </c>
      <c r="N8" s="90" t="s">
        <v>20</v>
      </c>
    </row>
    <row r="9" spans="1:15" s="27" customFormat="1" ht="14.25" customHeight="1" x14ac:dyDescent="0.2">
      <c r="A9" s="20">
        <v>1</v>
      </c>
      <c r="B9" s="28" t="s">
        <v>145</v>
      </c>
      <c r="C9" s="25" t="s">
        <v>146</v>
      </c>
      <c r="D9" s="20" t="s">
        <v>32</v>
      </c>
      <c r="E9" s="28" t="s">
        <v>147</v>
      </c>
      <c r="F9" s="28" t="s">
        <v>83</v>
      </c>
      <c r="G9" s="25" t="s">
        <v>120</v>
      </c>
      <c r="H9" s="30">
        <v>44805</v>
      </c>
      <c r="I9" s="22">
        <v>65018.43</v>
      </c>
      <c r="J9" s="23">
        <f>I9*2.87/100</f>
        <v>1866.028941</v>
      </c>
      <c r="K9" s="24">
        <v>4426.0200000000004</v>
      </c>
      <c r="L9" s="23">
        <f>I9*3.04/100</f>
        <v>1976.5602720000002</v>
      </c>
      <c r="M9" s="25">
        <v>25</v>
      </c>
      <c r="N9" s="23">
        <f>I9-J9-K9-L9-M9</f>
        <v>56724.820787000004</v>
      </c>
    </row>
    <row r="10" spans="1:15" s="27" customFormat="1" ht="14.25" x14ac:dyDescent="0.2">
      <c r="A10" s="20">
        <f>A9+1</f>
        <v>2</v>
      </c>
      <c r="B10" s="28" t="s">
        <v>241</v>
      </c>
      <c r="C10" s="25" t="s">
        <v>242</v>
      </c>
      <c r="D10" s="20" t="s">
        <v>23</v>
      </c>
      <c r="E10" s="28" t="s">
        <v>243</v>
      </c>
      <c r="F10" s="28" t="s">
        <v>244</v>
      </c>
      <c r="G10" s="25" t="s">
        <v>120</v>
      </c>
      <c r="H10" s="30">
        <v>43843</v>
      </c>
      <c r="I10" s="33">
        <v>50014.18</v>
      </c>
      <c r="J10" s="23">
        <f>I10*2.87/100</f>
        <v>1435.406966</v>
      </c>
      <c r="K10" s="34">
        <v>1856</v>
      </c>
      <c r="L10" s="23">
        <f>I10*3.04/100</f>
        <v>1520.4310720000001</v>
      </c>
      <c r="M10" s="25">
        <v>25</v>
      </c>
      <c r="N10" s="23">
        <f>I10-J10-K10-L10-M10</f>
        <v>45177.341961999999</v>
      </c>
    </row>
    <row r="11" spans="1:15" s="27" customFormat="1" ht="14.25" x14ac:dyDescent="0.2">
      <c r="A11" s="20">
        <f>A10+1</f>
        <v>3</v>
      </c>
      <c r="B11" s="28" t="s">
        <v>148</v>
      </c>
      <c r="C11" s="25" t="s">
        <v>149</v>
      </c>
      <c r="D11" s="20" t="s">
        <v>23</v>
      </c>
      <c r="E11" s="28" t="s">
        <v>150</v>
      </c>
      <c r="F11" s="28" t="s">
        <v>70</v>
      </c>
      <c r="G11" s="25" t="s">
        <v>120</v>
      </c>
      <c r="H11" s="30">
        <v>44775</v>
      </c>
      <c r="I11" s="22">
        <v>50000</v>
      </c>
      <c r="J11" s="23">
        <f>I11*2.87/100</f>
        <v>1435</v>
      </c>
      <c r="K11" s="24">
        <v>1850.25</v>
      </c>
      <c r="L11" s="23">
        <f>I11*3.04/100</f>
        <v>1520</v>
      </c>
      <c r="M11" s="25">
        <v>25</v>
      </c>
      <c r="N11" s="23">
        <f>I11-J11-K11-L11-M11</f>
        <v>45169.75</v>
      </c>
    </row>
    <row r="12" spans="1:15" s="27" customFormat="1" ht="25.5" x14ac:dyDescent="0.2">
      <c r="A12" s="20">
        <f>A11+1</f>
        <v>4</v>
      </c>
      <c r="B12" s="28" t="s">
        <v>151</v>
      </c>
      <c r="C12" s="25" t="s">
        <v>152</v>
      </c>
      <c r="D12" s="20" t="s">
        <v>32</v>
      </c>
      <c r="E12" s="28" t="s">
        <v>153</v>
      </c>
      <c r="F12" s="28" t="s">
        <v>154</v>
      </c>
      <c r="G12" s="25" t="s">
        <v>120</v>
      </c>
      <c r="H12" s="30">
        <v>44902</v>
      </c>
      <c r="I12" s="22">
        <v>40425.839999999997</v>
      </c>
      <c r="J12" s="23">
        <f>I12*2.87/100</f>
        <v>1160.2216080000001</v>
      </c>
      <c r="K12" s="81">
        <v>502.75</v>
      </c>
      <c r="L12" s="23">
        <f>I12*3.04/100</f>
        <v>1228.9455359999999</v>
      </c>
      <c r="M12" s="25">
        <v>25</v>
      </c>
      <c r="N12" s="23">
        <f>I12-J12-K12-L12-M12</f>
        <v>37508.922855999997</v>
      </c>
      <c r="O12" s="26"/>
    </row>
    <row r="13" spans="1:15" s="27" customFormat="1" ht="25.5" x14ac:dyDescent="0.2">
      <c r="A13" s="20">
        <f>A12+1</f>
        <v>5</v>
      </c>
      <c r="B13" s="28" t="s">
        <v>155</v>
      </c>
      <c r="C13" s="25" t="s">
        <v>156</v>
      </c>
      <c r="D13" s="20" t="s">
        <v>23</v>
      </c>
      <c r="E13" s="28" t="s">
        <v>157</v>
      </c>
      <c r="F13" s="28" t="s">
        <v>158</v>
      </c>
      <c r="G13" s="25" t="s">
        <v>120</v>
      </c>
      <c r="H13" s="30">
        <v>44440</v>
      </c>
      <c r="I13" s="22">
        <v>40000</v>
      </c>
      <c r="J13" s="23">
        <f>I13*2.87/100</f>
        <v>1148</v>
      </c>
      <c r="K13" s="34">
        <v>442.65</v>
      </c>
      <c r="L13" s="23">
        <f>I13*3.04/100</f>
        <v>1216</v>
      </c>
      <c r="M13" s="25">
        <v>25</v>
      </c>
      <c r="N13" s="23">
        <f>I13-J13-K13-L13-M13</f>
        <v>37168.35</v>
      </c>
    </row>
    <row r="14" spans="1:15" s="27" customFormat="1" ht="25.5" x14ac:dyDescent="0.2">
      <c r="A14" s="20">
        <f>A13+1</f>
        <v>6</v>
      </c>
      <c r="B14" s="28" t="s">
        <v>245</v>
      </c>
      <c r="C14" s="25" t="s">
        <v>246</v>
      </c>
      <c r="D14" s="20" t="s">
        <v>32</v>
      </c>
      <c r="E14" s="28" t="s">
        <v>247</v>
      </c>
      <c r="F14" s="28" t="s">
        <v>87</v>
      </c>
      <c r="G14" s="25" t="s">
        <v>120</v>
      </c>
      <c r="H14" s="30">
        <v>43586</v>
      </c>
      <c r="I14" s="33">
        <v>40000</v>
      </c>
      <c r="J14" s="23">
        <f>I14*2.87/100</f>
        <v>1148</v>
      </c>
      <c r="K14" s="34">
        <v>442.65</v>
      </c>
      <c r="L14" s="23">
        <f>I14*3.04/100</f>
        <v>1216</v>
      </c>
      <c r="M14" s="25">
        <v>25</v>
      </c>
      <c r="N14" s="23">
        <f>I14-J14-K14-L14-M14</f>
        <v>37168.35</v>
      </c>
    </row>
    <row r="15" spans="1:15" s="27" customFormat="1" ht="14.25" x14ac:dyDescent="0.2">
      <c r="A15" s="20">
        <f>A14+1</f>
        <v>7</v>
      </c>
      <c r="B15" s="28" t="s">
        <v>248</v>
      </c>
      <c r="C15" s="25" t="s">
        <v>249</v>
      </c>
      <c r="D15" s="83" t="s">
        <v>32</v>
      </c>
      <c r="E15" s="28" t="s">
        <v>250</v>
      </c>
      <c r="F15" s="28" t="s">
        <v>251</v>
      </c>
      <c r="G15" s="28" t="s">
        <v>120</v>
      </c>
      <c r="H15" s="30">
        <v>40925</v>
      </c>
      <c r="I15" s="33">
        <v>36357.769999999997</v>
      </c>
      <c r="J15" s="23">
        <f>I15*2.87/100</f>
        <v>1043.467999</v>
      </c>
      <c r="K15" s="34">
        <v>0</v>
      </c>
      <c r="L15" s="23">
        <f>I15*3.04/100</f>
        <v>1105.276208</v>
      </c>
      <c r="M15" s="25">
        <v>25</v>
      </c>
      <c r="N15" s="23">
        <f>I15-J15-K15-L15-M15</f>
        <v>34184.025792999993</v>
      </c>
    </row>
    <row r="16" spans="1:15" s="27" customFormat="1" x14ac:dyDescent="0.25">
      <c r="A16" s="20">
        <f>A15+1</f>
        <v>8</v>
      </c>
      <c r="B16" s="28" t="s">
        <v>252</v>
      </c>
      <c r="C16" s="25" t="s">
        <v>253</v>
      </c>
      <c r="D16" s="83" t="s">
        <v>32</v>
      </c>
      <c r="E16" s="28" t="s">
        <v>250</v>
      </c>
      <c r="F16" s="28" t="s">
        <v>254</v>
      </c>
      <c r="G16" s="28" t="s">
        <v>120</v>
      </c>
      <c r="H16" s="30">
        <v>40967</v>
      </c>
      <c r="I16" s="33">
        <v>25450</v>
      </c>
      <c r="J16" s="23">
        <f>I16*2.87/100</f>
        <v>730.41499999999996</v>
      </c>
      <c r="K16" s="34">
        <v>1350.12</v>
      </c>
      <c r="L16" s="23">
        <f>I16*3.04/100</f>
        <v>773.68</v>
      </c>
      <c r="M16" s="25">
        <v>25</v>
      </c>
      <c r="N16" s="23">
        <f>I16-J16-K16-L16-M16</f>
        <v>22570.785</v>
      </c>
      <c r="O16"/>
    </row>
    <row r="17" spans="1:15" s="27" customFormat="1" ht="14.25" x14ac:dyDescent="0.2">
      <c r="A17" s="20">
        <f>A16+1</f>
        <v>9</v>
      </c>
      <c r="B17" s="28" t="s">
        <v>255</v>
      </c>
      <c r="C17" s="25" t="s">
        <v>256</v>
      </c>
      <c r="D17" s="83" t="s">
        <v>32</v>
      </c>
      <c r="E17" s="28" t="s">
        <v>257</v>
      </c>
      <c r="F17" s="28" t="s">
        <v>258</v>
      </c>
      <c r="G17" s="28" t="s">
        <v>120</v>
      </c>
      <c r="H17" s="30">
        <v>40490</v>
      </c>
      <c r="I17" s="33">
        <v>25450</v>
      </c>
      <c r="J17" s="23">
        <f>I17*2.87/100</f>
        <v>730.41499999999996</v>
      </c>
      <c r="K17" s="34">
        <v>0</v>
      </c>
      <c r="L17" s="23">
        <f>I17*3.04/100</f>
        <v>773.68</v>
      </c>
      <c r="M17" s="34">
        <v>2725.24</v>
      </c>
      <c r="N17" s="23">
        <f>I17-J17-K17-L17-M17</f>
        <v>21220.665000000001</v>
      </c>
    </row>
    <row r="18" spans="1:15" s="27" customFormat="1" ht="14.25" x14ac:dyDescent="0.2">
      <c r="A18" s="20">
        <f>A17+1</f>
        <v>10</v>
      </c>
      <c r="B18" s="28" t="s">
        <v>159</v>
      </c>
      <c r="C18" s="25" t="s">
        <v>160</v>
      </c>
      <c r="D18" s="20" t="s">
        <v>32</v>
      </c>
      <c r="E18" s="28" t="s">
        <v>161</v>
      </c>
      <c r="F18" s="28" t="s">
        <v>25</v>
      </c>
      <c r="G18" s="25" t="s">
        <v>120</v>
      </c>
      <c r="H18" s="30">
        <v>44774</v>
      </c>
      <c r="I18" s="22">
        <v>25000</v>
      </c>
      <c r="J18" s="23">
        <f>I18*2.87/100</f>
        <v>717.5</v>
      </c>
      <c r="K18" s="81">
        <v>0</v>
      </c>
      <c r="L18" s="23">
        <f>I18*3.04/100</f>
        <v>760</v>
      </c>
      <c r="M18" s="25">
        <v>25</v>
      </c>
      <c r="N18" s="23">
        <f>I18-J18-K18-L18-M18</f>
        <v>23497.5</v>
      </c>
    </row>
    <row r="19" spans="1:15" s="27" customFormat="1" ht="14.25" x14ac:dyDescent="0.2">
      <c r="A19" s="20">
        <f>A18+1</f>
        <v>11</v>
      </c>
      <c r="B19" s="28" t="s">
        <v>162</v>
      </c>
      <c r="C19" s="25" t="s">
        <v>163</v>
      </c>
      <c r="D19" s="20" t="s">
        <v>32</v>
      </c>
      <c r="E19" s="28" t="s">
        <v>161</v>
      </c>
      <c r="F19" s="28" t="s">
        <v>25</v>
      </c>
      <c r="G19" s="25" t="s">
        <v>120</v>
      </c>
      <c r="H19" s="30">
        <v>44805</v>
      </c>
      <c r="I19" s="22">
        <v>25000</v>
      </c>
      <c r="J19" s="23">
        <f>I19*2.87/100</f>
        <v>717.5</v>
      </c>
      <c r="K19" s="34">
        <v>0</v>
      </c>
      <c r="L19" s="23">
        <f>I19*3.04/100</f>
        <v>760</v>
      </c>
      <c r="M19" s="25">
        <v>25</v>
      </c>
      <c r="N19" s="23">
        <f>I19-J19-K19-L19-M19</f>
        <v>23497.5</v>
      </c>
    </row>
    <row r="20" spans="1:15" s="27" customFormat="1" ht="14.25" x14ac:dyDescent="0.2">
      <c r="A20" s="20">
        <f>A19+1</f>
        <v>12</v>
      </c>
      <c r="B20" s="28" t="s">
        <v>164</v>
      </c>
      <c r="C20" s="25" t="s">
        <v>165</v>
      </c>
      <c r="D20" s="20" t="s">
        <v>32</v>
      </c>
      <c r="E20" s="28" t="s">
        <v>161</v>
      </c>
      <c r="F20" s="28" t="s">
        <v>166</v>
      </c>
      <c r="G20" s="25" t="s">
        <v>120</v>
      </c>
      <c r="H20" s="30">
        <v>44927</v>
      </c>
      <c r="I20" s="22">
        <v>25000</v>
      </c>
      <c r="J20" s="23">
        <f>I20*2.87/100</f>
        <v>717.5</v>
      </c>
      <c r="K20" s="81">
        <v>0</v>
      </c>
      <c r="L20" s="23">
        <f>I20*3.04/100</f>
        <v>760</v>
      </c>
      <c r="M20" s="25">
        <v>25</v>
      </c>
      <c r="N20" s="23">
        <f>I20-J20-K20-L20-M20</f>
        <v>23497.5</v>
      </c>
    </row>
    <row r="21" spans="1:15" s="27" customFormat="1" ht="14.25" x14ac:dyDescent="0.2">
      <c r="A21" s="20">
        <f>A20+1</f>
        <v>13</v>
      </c>
      <c r="B21" s="28" t="s">
        <v>259</v>
      </c>
      <c r="C21" s="25" t="s">
        <v>260</v>
      </c>
      <c r="D21" s="83" t="s">
        <v>32</v>
      </c>
      <c r="E21" s="28" t="s">
        <v>250</v>
      </c>
      <c r="F21" s="28" t="s">
        <v>261</v>
      </c>
      <c r="G21" s="28" t="s">
        <v>120</v>
      </c>
      <c r="H21" s="30">
        <v>41334</v>
      </c>
      <c r="I21" s="33">
        <v>25000</v>
      </c>
      <c r="J21" s="23">
        <f>I21*2.87/100</f>
        <v>717.5</v>
      </c>
      <c r="K21" s="34">
        <v>0</v>
      </c>
      <c r="L21" s="23">
        <f>I21*3.04/100</f>
        <v>760</v>
      </c>
      <c r="M21" s="25">
        <v>25</v>
      </c>
      <c r="N21" s="23">
        <f>I21-J21-K21-L21-M21</f>
        <v>23497.5</v>
      </c>
    </row>
    <row r="22" spans="1:15" s="27" customFormat="1" ht="14.25" x14ac:dyDescent="0.2">
      <c r="A22" s="20">
        <f>A21+1</f>
        <v>14</v>
      </c>
      <c r="B22" s="28" t="s">
        <v>262</v>
      </c>
      <c r="C22" s="25" t="s">
        <v>263</v>
      </c>
      <c r="D22" s="83" t="s">
        <v>32</v>
      </c>
      <c r="E22" s="91" t="s">
        <v>161</v>
      </c>
      <c r="F22" s="91" t="s">
        <v>264</v>
      </c>
      <c r="G22" s="28" t="s">
        <v>120</v>
      </c>
      <c r="H22" s="30">
        <v>44927</v>
      </c>
      <c r="I22" s="92">
        <v>25000</v>
      </c>
      <c r="J22" s="23">
        <f>I22*2.87/100</f>
        <v>717.5</v>
      </c>
      <c r="K22" s="34">
        <v>0</v>
      </c>
      <c r="L22" s="23">
        <f>I22*3.04/100</f>
        <v>760</v>
      </c>
      <c r="M22" s="25">
        <v>25</v>
      </c>
      <c r="N22" s="23">
        <f>I22-J22-K22-L22-M22</f>
        <v>23497.5</v>
      </c>
    </row>
    <row r="23" spans="1:15" s="27" customFormat="1" ht="14.25" customHeight="1" x14ac:dyDescent="0.25">
      <c r="A23" s="20">
        <f>A22+1</f>
        <v>15</v>
      </c>
      <c r="B23" s="109" t="s">
        <v>581</v>
      </c>
      <c r="C23" s="110" t="s">
        <v>582</v>
      </c>
      <c r="D23" s="20" t="s">
        <v>32</v>
      </c>
      <c r="E23" s="108" t="s">
        <v>161</v>
      </c>
      <c r="F23" s="108" t="s">
        <v>588</v>
      </c>
      <c r="G23" s="28" t="s">
        <v>120</v>
      </c>
      <c r="H23" s="117">
        <v>44959</v>
      </c>
      <c r="I23" s="123">
        <v>25000</v>
      </c>
      <c r="J23" s="23">
        <f>I23*2.87/100</f>
        <v>717.5</v>
      </c>
      <c r="K23" s="34">
        <v>0</v>
      </c>
      <c r="L23" s="23">
        <f>I23*3.04/100</f>
        <v>760</v>
      </c>
      <c r="M23" s="25">
        <v>25</v>
      </c>
      <c r="N23" s="23">
        <f>I23-J23-K23-L23-M23</f>
        <v>23497.5</v>
      </c>
    </row>
    <row r="24" spans="1:15" s="27" customFormat="1" ht="14.25" customHeight="1" x14ac:dyDescent="0.2">
      <c r="A24" s="20">
        <f>A23+1</f>
        <v>16</v>
      </c>
      <c r="B24" s="25" t="s">
        <v>265</v>
      </c>
      <c r="C24" s="25" t="s">
        <v>266</v>
      </c>
      <c r="D24" s="20" t="s">
        <v>32</v>
      </c>
      <c r="E24" s="25" t="s">
        <v>267</v>
      </c>
      <c r="F24" s="25" t="s">
        <v>268</v>
      </c>
      <c r="G24" s="25" t="s">
        <v>120</v>
      </c>
      <c r="H24" s="30">
        <v>43831</v>
      </c>
      <c r="I24" s="33">
        <v>23000</v>
      </c>
      <c r="J24" s="23">
        <f>I24*2.87/100</f>
        <v>660.1</v>
      </c>
      <c r="K24" s="34">
        <v>0</v>
      </c>
      <c r="L24" s="23">
        <f>I24*3.04/100</f>
        <v>699.2</v>
      </c>
      <c r="M24" s="25">
        <v>25</v>
      </c>
      <c r="N24" s="23">
        <f>I24-J24-K24-L24-M24</f>
        <v>21615.7</v>
      </c>
    </row>
    <row r="25" spans="1:15" s="27" customFormat="1" ht="14.25" x14ac:dyDescent="0.2">
      <c r="A25" s="20">
        <f>A24+1</f>
        <v>17</v>
      </c>
      <c r="B25" s="28" t="s">
        <v>269</v>
      </c>
      <c r="C25" s="25" t="s">
        <v>270</v>
      </c>
      <c r="D25" s="83" t="s">
        <v>32</v>
      </c>
      <c r="E25" s="91" t="s">
        <v>271</v>
      </c>
      <c r="F25" s="91" t="s">
        <v>272</v>
      </c>
      <c r="G25" s="28" t="s">
        <v>120</v>
      </c>
      <c r="H25" s="30">
        <v>44927</v>
      </c>
      <c r="I25" s="92">
        <v>20000</v>
      </c>
      <c r="J25" s="23">
        <f>I25*2.87/100</f>
        <v>574</v>
      </c>
      <c r="K25" s="34">
        <v>0</v>
      </c>
      <c r="L25" s="23">
        <f>I25*3.04/100</f>
        <v>608</v>
      </c>
      <c r="M25" s="25">
        <v>25</v>
      </c>
      <c r="N25" s="23">
        <f>I25-J25-K25-L25-M25</f>
        <v>18793</v>
      </c>
    </row>
    <row r="26" spans="1:15" s="27" customFormat="1" ht="14.25" x14ac:dyDescent="0.2">
      <c r="A26" s="20">
        <f>A25+1</f>
        <v>18</v>
      </c>
      <c r="B26" s="28" t="s">
        <v>273</v>
      </c>
      <c r="C26" s="25" t="s">
        <v>274</v>
      </c>
      <c r="D26" s="83" t="s">
        <v>23</v>
      </c>
      <c r="E26" s="91" t="s">
        <v>275</v>
      </c>
      <c r="F26" s="91" t="s">
        <v>276</v>
      </c>
      <c r="G26" s="28" t="s">
        <v>120</v>
      </c>
      <c r="H26" s="30">
        <v>44927</v>
      </c>
      <c r="I26" s="92">
        <v>20000</v>
      </c>
      <c r="J26" s="23">
        <f>I26*2.87/100</f>
        <v>574</v>
      </c>
      <c r="K26" s="34">
        <v>0</v>
      </c>
      <c r="L26" s="23">
        <f>I26*3.04/100</f>
        <v>608</v>
      </c>
      <c r="M26" s="25">
        <v>25</v>
      </c>
      <c r="N26" s="23">
        <f>I26-J26-K26-L26-M26</f>
        <v>18793</v>
      </c>
    </row>
    <row r="27" spans="1:15" s="27" customFormat="1" ht="25.5" x14ac:dyDescent="0.2">
      <c r="A27" s="20">
        <f>A26+1</f>
        <v>19</v>
      </c>
      <c r="B27" s="28" t="s">
        <v>277</v>
      </c>
      <c r="C27" s="25" t="s">
        <v>278</v>
      </c>
      <c r="D27" s="83" t="s">
        <v>32</v>
      </c>
      <c r="E27" s="91" t="s">
        <v>275</v>
      </c>
      <c r="F27" s="91" t="s">
        <v>276</v>
      </c>
      <c r="G27" s="28" t="s">
        <v>120</v>
      </c>
      <c r="H27" s="30">
        <v>44927</v>
      </c>
      <c r="I27" s="92">
        <v>20000</v>
      </c>
      <c r="J27" s="23">
        <f>I27*2.87/100</f>
        <v>574</v>
      </c>
      <c r="K27" s="34">
        <v>0</v>
      </c>
      <c r="L27" s="23">
        <f>I27*3.04/100</f>
        <v>608</v>
      </c>
      <c r="M27" s="25">
        <v>25</v>
      </c>
      <c r="N27" s="23">
        <f>I27-J27-K27-L27-M27</f>
        <v>18793</v>
      </c>
    </row>
    <row r="28" spans="1:15" s="27" customFormat="1" ht="25.5" customHeight="1" x14ac:dyDescent="0.25">
      <c r="A28" s="20">
        <f>A27+1</f>
        <v>20</v>
      </c>
      <c r="B28" s="111" t="s">
        <v>531</v>
      </c>
      <c r="C28" s="110" t="s">
        <v>532</v>
      </c>
      <c r="D28" s="20" t="s">
        <v>32</v>
      </c>
      <c r="E28" s="108" t="s">
        <v>271</v>
      </c>
      <c r="F28" s="116" t="s">
        <v>125</v>
      </c>
      <c r="G28" s="28" t="s">
        <v>120</v>
      </c>
      <c r="H28" s="118">
        <v>44958</v>
      </c>
      <c r="I28" s="119">
        <v>20000</v>
      </c>
      <c r="J28" s="23">
        <f>I28*2.87/100</f>
        <v>574</v>
      </c>
      <c r="K28" s="34">
        <v>0</v>
      </c>
      <c r="L28" s="23">
        <f>I28*3.04/100</f>
        <v>608</v>
      </c>
      <c r="M28" s="25">
        <v>25</v>
      </c>
      <c r="N28" s="23">
        <f>I28-J28-K28-L28-M28</f>
        <v>18793</v>
      </c>
    </row>
    <row r="29" spans="1:15" s="27" customFormat="1" ht="14.25" customHeight="1" x14ac:dyDescent="0.25">
      <c r="A29" s="20">
        <f>A28+1</f>
        <v>21</v>
      </c>
      <c r="B29" s="112" t="s">
        <v>533</v>
      </c>
      <c r="C29" s="110" t="s">
        <v>534</v>
      </c>
      <c r="D29" s="20" t="s">
        <v>23</v>
      </c>
      <c r="E29" s="115" t="s">
        <v>271</v>
      </c>
      <c r="F29" s="115" t="s">
        <v>97</v>
      </c>
      <c r="G29" s="28" t="s">
        <v>120</v>
      </c>
      <c r="H29" s="117">
        <v>44958</v>
      </c>
      <c r="I29" s="119">
        <v>20000</v>
      </c>
      <c r="J29" s="23">
        <f>I29*2.87/100</f>
        <v>574</v>
      </c>
      <c r="K29" s="34">
        <v>0</v>
      </c>
      <c r="L29" s="23">
        <f>I29*3.04/100</f>
        <v>608</v>
      </c>
      <c r="M29" s="25">
        <v>25</v>
      </c>
      <c r="N29" s="23">
        <f>I29-J29-K29-L29-M29</f>
        <v>18793</v>
      </c>
    </row>
    <row r="30" spans="1:15" s="27" customFormat="1" ht="25.5" customHeight="1" x14ac:dyDescent="0.25">
      <c r="A30" s="20">
        <f>A29+1</f>
        <v>22</v>
      </c>
      <c r="B30" s="111" t="s">
        <v>535</v>
      </c>
      <c r="C30" s="110" t="s">
        <v>536</v>
      </c>
      <c r="D30" s="20" t="s">
        <v>32</v>
      </c>
      <c r="E30" s="108" t="s">
        <v>271</v>
      </c>
      <c r="F30" s="115" t="s">
        <v>283</v>
      </c>
      <c r="G30" s="28" t="s">
        <v>120</v>
      </c>
      <c r="H30" s="118">
        <v>44958</v>
      </c>
      <c r="I30" s="119">
        <v>20000</v>
      </c>
      <c r="J30" s="23">
        <f>I30*2.87/100</f>
        <v>574</v>
      </c>
      <c r="K30" s="34">
        <v>0</v>
      </c>
      <c r="L30" s="23">
        <f>I30*3.04/100</f>
        <v>608</v>
      </c>
      <c r="M30" s="25">
        <v>25</v>
      </c>
      <c r="N30" s="23">
        <f>I30-J30-K30-L30-M30</f>
        <v>18793</v>
      </c>
    </row>
    <row r="31" spans="1:15" s="27" customFormat="1" ht="25.5" customHeight="1" x14ac:dyDescent="0.25">
      <c r="A31" s="20">
        <f>A30+1</f>
        <v>23</v>
      </c>
      <c r="B31" s="109" t="s">
        <v>537</v>
      </c>
      <c r="C31" s="110" t="s">
        <v>538</v>
      </c>
      <c r="D31" s="20" t="s">
        <v>23</v>
      </c>
      <c r="E31" s="108" t="s">
        <v>271</v>
      </c>
      <c r="F31" s="115" t="s">
        <v>100</v>
      </c>
      <c r="G31" s="28" t="s">
        <v>120</v>
      </c>
      <c r="H31" s="117">
        <v>44958</v>
      </c>
      <c r="I31" s="119">
        <v>20000</v>
      </c>
      <c r="J31" s="23">
        <f>I31*2.87/100</f>
        <v>574</v>
      </c>
      <c r="K31" s="34">
        <v>0</v>
      </c>
      <c r="L31" s="23">
        <f>I31*3.04/100</f>
        <v>608</v>
      </c>
      <c r="M31" s="25">
        <v>25</v>
      </c>
      <c r="N31" s="23">
        <f>I31-J31-K31-L31-M31</f>
        <v>18793</v>
      </c>
    </row>
    <row r="32" spans="1:15" s="27" customFormat="1" x14ac:dyDescent="0.25">
      <c r="A32" s="20">
        <f>A31+1</f>
        <v>24</v>
      </c>
      <c r="B32" s="109" t="s">
        <v>539</v>
      </c>
      <c r="C32" s="110" t="s">
        <v>540</v>
      </c>
      <c r="D32" s="20" t="s">
        <v>32</v>
      </c>
      <c r="E32" s="108" t="s">
        <v>271</v>
      </c>
      <c r="F32" s="116" t="s">
        <v>54</v>
      </c>
      <c r="G32" s="28" t="s">
        <v>120</v>
      </c>
      <c r="H32" s="118">
        <v>44958</v>
      </c>
      <c r="I32" s="119">
        <v>20000</v>
      </c>
      <c r="J32" s="23">
        <f>I32*2.87/100</f>
        <v>574</v>
      </c>
      <c r="K32" s="34">
        <v>0</v>
      </c>
      <c r="L32" s="23">
        <f>I32*3.04/100</f>
        <v>608</v>
      </c>
      <c r="M32" s="25">
        <v>25</v>
      </c>
      <c r="N32" s="23">
        <f>I32-J32-K32-L32-M32</f>
        <v>18793</v>
      </c>
      <c r="O32"/>
    </row>
    <row r="33" spans="1:14" s="27" customFormat="1" ht="25.5" customHeight="1" x14ac:dyDescent="0.25">
      <c r="A33" s="20">
        <f>A32+1</f>
        <v>25</v>
      </c>
      <c r="B33" s="112" t="s">
        <v>583</v>
      </c>
      <c r="C33" s="110" t="s">
        <v>584</v>
      </c>
      <c r="D33" s="20" t="s">
        <v>32</v>
      </c>
      <c r="E33" s="108" t="s">
        <v>271</v>
      </c>
      <c r="F33" s="108" t="s">
        <v>588</v>
      </c>
      <c r="G33" s="28" t="s">
        <v>120</v>
      </c>
      <c r="H33" s="117">
        <v>44960</v>
      </c>
      <c r="I33" s="120">
        <v>20000</v>
      </c>
      <c r="J33" s="23">
        <f>I33*2.87/100</f>
        <v>574</v>
      </c>
      <c r="K33" s="34">
        <v>0</v>
      </c>
      <c r="L33" s="23">
        <f>I33*3.04/100</f>
        <v>608</v>
      </c>
      <c r="M33" s="25">
        <v>25</v>
      </c>
      <c r="N33" s="23">
        <f>I33-J33-K33-L33-M33</f>
        <v>18793</v>
      </c>
    </row>
    <row r="34" spans="1:14" s="27" customFormat="1" ht="25.5" customHeight="1" x14ac:dyDescent="0.2">
      <c r="A34" s="20">
        <f>A33+1</f>
        <v>26</v>
      </c>
      <c r="B34" s="28" t="s">
        <v>167</v>
      </c>
      <c r="C34" s="25" t="s">
        <v>168</v>
      </c>
      <c r="D34" s="20" t="s">
        <v>23</v>
      </c>
      <c r="E34" s="28" t="s">
        <v>169</v>
      </c>
      <c r="F34" s="28" t="s">
        <v>158</v>
      </c>
      <c r="G34" s="25" t="s">
        <v>120</v>
      </c>
      <c r="H34" s="30">
        <v>44531</v>
      </c>
      <c r="I34" s="22">
        <v>18000</v>
      </c>
      <c r="J34" s="23">
        <f>I34*2.87/100</f>
        <v>516.6</v>
      </c>
      <c r="K34" s="81">
        <v>0</v>
      </c>
      <c r="L34" s="23">
        <f>I34*3.04/100</f>
        <v>547.20000000000005</v>
      </c>
      <c r="M34" s="25">
        <v>25</v>
      </c>
      <c r="N34" s="23">
        <f>I34-J34-K34-L34-M34</f>
        <v>16911.2</v>
      </c>
    </row>
    <row r="35" spans="1:14" s="27" customFormat="1" ht="25.5" x14ac:dyDescent="0.2">
      <c r="A35" s="20">
        <f>A34+1</f>
        <v>27</v>
      </c>
      <c r="B35" s="25" t="s">
        <v>170</v>
      </c>
      <c r="C35" s="25" t="s">
        <v>171</v>
      </c>
      <c r="D35" s="20" t="s">
        <v>23</v>
      </c>
      <c r="E35" s="29" t="s">
        <v>169</v>
      </c>
      <c r="F35" s="28" t="s">
        <v>158</v>
      </c>
      <c r="G35" s="25" t="s">
        <v>120</v>
      </c>
      <c r="H35" s="30">
        <v>44713</v>
      </c>
      <c r="I35" s="22">
        <v>18000</v>
      </c>
      <c r="J35" s="23">
        <f>I35*2.87/100</f>
        <v>516.6</v>
      </c>
      <c r="K35" s="34">
        <v>0</v>
      </c>
      <c r="L35" s="23">
        <f>I35*3.04/100</f>
        <v>547.20000000000005</v>
      </c>
      <c r="M35" s="25">
        <v>25</v>
      </c>
      <c r="N35" s="23">
        <f>I35-J35-K35-L35-M35</f>
        <v>16911.2</v>
      </c>
    </row>
    <row r="36" spans="1:14" s="27" customFormat="1" ht="25.5" x14ac:dyDescent="0.2">
      <c r="A36" s="20">
        <f>A35+1</f>
        <v>28</v>
      </c>
      <c r="B36" s="28" t="s">
        <v>172</v>
      </c>
      <c r="C36" s="25" t="s">
        <v>173</v>
      </c>
      <c r="D36" s="20" t="s">
        <v>23</v>
      </c>
      <c r="E36" s="28" t="s">
        <v>174</v>
      </c>
      <c r="F36" s="28" t="s">
        <v>66</v>
      </c>
      <c r="G36" s="25" t="s">
        <v>120</v>
      </c>
      <c r="H36" s="30">
        <v>44866</v>
      </c>
      <c r="I36" s="22">
        <v>18000</v>
      </c>
      <c r="J36" s="23">
        <f>I36*2.87/100</f>
        <v>516.6</v>
      </c>
      <c r="K36" s="81">
        <v>0</v>
      </c>
      <c r="L36" s="23">
        <f>I36*3.04/100</f>
        <v>547.20000000000005</v>
      </c>
      <c r="M36" s="25">
        <v>25</v>
      </c>
      <c r="N36" s="23">
        <f>I36-J36-K36-L36-M36</f>
        <v>16911.2</v>
      </c>
    </row>
    <row r="37" spans="1:14" s="27" customFormat="1" ht="25.5" x14ac:dyDescent="0.2">
      <c r="A37" s="20">
        <f>A36+1</f>
        <v>29</v>
      </c>
      <c r="B37" s="25" t="s">
        <v>175</v>
      </c>
      <c r="C37" s="25" t="s">
        <v>176</v>
      </c>
      <c r="D37" s="20" t="s">
        <v>23</v>
      </c>
      <c r="E37" s="29" t="s">
        <v>169</v>
      </c>
      <c r="F37" s="28" t="s">
        <v>158</v>
      </c>
      <c r="G37" s="25" t="s">
        <v>120</v>
      </c>
      <c r="H37" s="30">
        <v>44713</v>
      </c>
      <c r="I37" s="22">
        <v>18000</v>
      </c>
      <c r="J37" s="23">
        <f>I37*2.87/100</f>
        <v>516.6</v>
      </c>
      <c r="K37" s="34">
        <v>0</v>
      </c>
      <c r="L37" s="23">
        <f>I37*3.04/100</f>
        <v>547.20000000000005</v>
      </c>
      <c r="M37" s="25">
        <v>25</v>
      </c>
      <c r="N37" s="23">
        <f>I37-J37-K37-L37-M37</f>
        <v>16911.2</v>
      </c>
    </row>
    <row r="38" spans="1:14" s="27" customFormat="1" ht="25.5" x14ac:dyDescent="0.2">
      <c r="A38" s="20">
        <f>A37+1</f>
        <v>30</v>
      </c>
      <c r="B38" s="25" t="s">
        <v>177</v>
      </c>
      <c r="C38" s="25" t="s">
        <v>178</v>
      </c>
      <c r="D38" s="20" t="s">
        <v>23</v>
      </c>
      <c r="E38" s="29" t="s">
        <v>169</v>
      </c>
      <c r="F38" s="28" t="s">
        <v>158</v>
      </c>
      <c r="G38" s="25" t="s">
        <v>120</v>
      </c>
      <c r="H38" s="30">
        <v>44713</v>
      </c>
      <c r="I38" s="22">
        <v>18000</v>
      </c>
      <c r="J38" s="23">
        <f>I38*2.87/100</f>
        <v>516.6</v>
      </c>
      <c r="K38" s="34">
        <v>0</v>
      </c>
      <c r="L38" s="23">
        <f>I38*3.04/100</f>
        <v>547.20000000000005</v>
      </c>
      <c r="M38" s="25">
        <v>25</v>
      </c>
      <c r="N38" s="23">
        <f>I38-J38-K38-L38-M38</f>
        <v>16911.2</v>
      </c>
    </row>
    <row r="39" spans="1:14" s="27" customFormat="1" ht="25.5" x14ac:dyDescent="0.2">
      <c r="A39" s="20">
        <f>A38+1</f>
        <v>31</v>
      </c>
      <c r="B39" s="28" t="s">
        <v>179</v>
      </c>
      <c r="C39" s="25" t="s">
        <v>180</v>
      </c>
      <c r="D39" s="20" t="s">
        <v>23</v>
      </c>
      <c r="E39" s="28" t="s">
        <v>181</v>
      </c>
      <c r="F39" s="28" t="s">
        <v>182</v>
      </c>
      <c r="G39" s="25" t="s">
        <v>120</v>
      </c>
      <c r="H39" s="30">
        <v>44599</v>
      </c>
      <c r="I39" s="22">
        <v>18000</v>
      </c>
      <c r="J39" s="23">
        <f>I39*2.87/100</f>
        <v>516.6</v>
      </c>
      <c r="K39" s="81">
        <v>0</v>
      </c>
      <c r="L39" s="23">
        <f>I39*3.04/100</f>
        <v>547.20000000000005</v>
      </c>
      <c r="M39" s="25">
        <v>25</v>
      </c>
      <c r="N39" s="23">
        <f>I39-J39-K39-L39-M39</f>
        <v>16911.2</v>
      </c>
    </row>
    <row r="40" spans="1:14" s="27" customFormat="1" ht="25.5" x14ac:dyDescent="0.2">
      <c r="A40" s="20">
        <f>A39+1</f>
        <v>32</v>
      </c>
      <c r="B40" s="25" t="s">
        <v>183</v>
      </c>
      <c r="C40" s="25" t="s">
        <v>184</v>
      </c>
      <c r="D40" s="20" t="s">
        <v>23</v>
      </c>
      <c r="E40" s="29" t="s">
        <v>169</v>
      </c>
      <c r="F40" s="28" t="s">
        <v>158</v>
      </c>
      <c r="G40" s="25" t="s">
        <v>120</v>
      </c>
      <c r="H40" s="30">
        <v>44713</v>
      </c>
      <c r="I40" s="22">
        <v>18000</v>
      </c>
      <c r="J40" s="23">
        <f>I40*2.87/100</f>
        <v>516.6</v>
      </c>
      <c r="K40" s="34">
        <v>0</v>
      </c>
      <c r="L40" s="23">
        <f>I40*3.04/100</f>
        <v>547.20000000000005</v>
      </c>
      <c r="M40" s="25">
        <v>25</v>
      </c>
      <c r="N40" s="23">
        <f>I40-J40-K40-L40-M40</f>
        <v>16911.2</v>
      </c>
    </row>
    <row r="41" spans="1:14" s="27" customFormat="1" ht="25.5" x14ac:dyDescent="0.2">
      <c r="A41" s="20">
        <f>A40+1</f>
        <v>33</v>
      </c>
      <c r="B41" s="25" t="s">
        <v>185</v>
      </c>
      <c r="C41" s="25" t="s">
        <v>186</v>
      </c>
      <c r="D41" s="20" t="s">
        <v>23</v>
      </c>
      <c r="E41" s="29" t="s">
        <v>169</v>
      </c>
      <c r="F41" s="28" t="s">
        <v>158</v>
      </c>
      <c r="G41" s="25" t="s">
        <v>120</v>
      </c>
      <c r="H41" s="30">
        <v>44713</v>
      </c>
      <c r="I41" s="22">
        <v>18000</v>
      </c>
      <c r="J41" s="23">
        <f>I41*2.87/100</f>
        <v>516.6</v>
      </c>
      <c r="K41" s="81">
        <v>0</v>
      </c>
      <c r="L41" s="23">
        <f>I41*3.04/100</f>
        <v>547.20000000000005</v>
      </c>
      <c r="M41" s="25">
        <v>25</v>
      </c>
      <c r="N41" s="23">
        <f>I41-J41-K41-L41-M41</f>
        <v>16911.2</v>
      </c>
    </row>
    <row r="42" spans="1:14" s="27" customFormat="1" ht="25.5" x14ac:dyDescent="0.2">
      <c r="A42" s="20">
        <f>A41+1</f>
        <v>34</v>
      </c>
      <c r="B42" s="25" t="s">
        <v>187</v>
      </c>
      <c r="C42" s="25" t="s">
        <v>188</v>
      </c>
      <c r="D42" s="20" t="s">
        <v>23</v>
      </c>
      <c r="E42" s="29" t="s">
        <v>169</v>
      </c>
      <c r="F42" s="28" t="s">
        <v>158</v>
      </c>
      <c r="G42" s="25" t="s">
        <v>120</v>
      </c>
      <c r="H42" s="30">
        <v>44713</v>
      </c>
      <c r="I42" s="22">
        <v>18000</v>
      </c>
      <c r="J42" s="23">
        <f>I42*2.87/100</f>
        <v>516.6</v>
      </c>
      <c r="K42" s="34">
        <v>0</v>
      </c>
      <c r="L42" s="23">
        <f>I42*3.04/100</f>
        <v>547.20000000000005</v>
      </c>
      <c r="M42" s="25">
        <v>25</v>
      </c>
      <c r="N42" s="23">
        <f>I42-J42-K42-L42-M42</f>
        <v>16911.2</v>
      </c>
    </row>
    <row r="43" spans="1:14" s="27" customFormat="1" ht="25.5" x14ac:dyDescent="0.2">
      <c r="A43" s="20">
        <f>A42+1</f>
        <v>35</v>
      </c>
      <c r="B43" s="25" t="s">
        <v>189</v>
      </c>
      <c r="C43" s="25" t="s">
        <v>176</v>
      </c>
      <c r="D43" s="20" t="s">
        <v>23</v>
      </c>
      <c r="E43" s="29" t="s">
        <v>169</v>
      </c>
      <c r="F43" s="28" t="s">
        <v>158</v>
      </c>
      <c r="G43" s="25" t="s">
        <v>120</v>
      </c>
      <c r="H43" s="30">
        <v>44713</v>
      </c>
      <c r="I43" s="22">
        <v>18000</v>
      </c>
      <c r="J43" s="23">
        <f>I43*2.87/100</f>
        <v>516.6</v>
      </c>
      <c r="K43" s="81">
        <v>0</v>
      </c>
      <c r="L43" s="23">
        <f>I43*3.04/100</f>
        <v>547.20000000000005</v>
      </c>
      <c r="M43" s="25">
        <v>25</v>
      </c>
      <c r="N43" s="23">
        <f>I43-J43-K43-L43-M43</f>
        <v>16911.2</v>
      </c>
    </row>
    <row r="44" spans="1:14" s="27" customFormat="1" ht="14.25" x14ac:dyDescent="0.2">
      <c r="A44" s="20">
        <f>A43+1</f>
        <v>36</v>
      </c>
      <c r="B44" s="25" t="s">
        <v>190</v>
      </c>
      <c r="C44" s="25" t="s">
        <v>191</v>
      </c>
      <c r="D44" s="20" t="s">
        <v>23</v>
      </c>
      <c r="E44" s="29" t="s">
        <v>169</v>
      </c>
      <c r="F44" s="28" t="s">
        <v>158</v>
      </c>
      <c r="G44" s="25" t="s">
        <v>120</v>
      </c>
      <c r="H44" s="30">
        <v>44713</v>
      </c>
      <c r="I44" s="22">
        <v>18000</v>
      </c>
      <c r="J44" s="23">
        <f>I44*2.87/100</f>
        <v>516.6</v>
      </c>
      <c r="K44" s="34">
        <v>0</v>
      </c>
      <c r="L44" s="23">
        <f>I44*3.04/100</f>
        <v>547.20000000000005</v>
      </c>
      <c r="M44" s="25">
        <v>25</v>
      </c>
      <c r="N44" s="23">
        <f>I44-J44-K44-L44-M44</f>
        <v>16911.2</v>
      </c>
    </row>
    <row r="45" spans="1:14" s="27" customFormat="1" ht="14.25" x14ac:dyDescent="0.2">
      <c r="A45" s="20">
        <f>A44+1</f>
        <v>37</v>
      </c>
      <c r="B45" s="134" t="s">
        <v>190</v>
      </c>
      <c r="C45" s="25" t="s">
        <v>192</v>
      </c>
      <c r="D45" s="20" t="s">
        <v>23</v>
      </c>
      <c r="E45" s="28" t="s">
        <v>193</v>
      </c>
      <c r="F45" s="28" t="s">
        <v>158</v>
      </c>
      <c r="G45" s="25" t="s">
        <v>120</v>
      </c>
      <c r="H45" s="30">
        <v>44743</v>
      </c>
      <c r="I45" s="85">
        <v>18000</v>
      </c>
      <c r="J45" s="23">
        <f>I45*2.87/100</f>
        <v>516.6</v>
      </c>
      <c r="K45" s="81">
        <v>0</v>
      </c>
      <c r="L45" s="23">
        <f>I45*3.04/100</f>
        <v>547.20000000000005</v>
      </c>
      <c r="M45" s="25">
        <v>25</v>
      </c>
      <c r="N45" s="23">
        <f>I45-J45-K45-L45-M45</f>
        <v>16911.2</v>
      </c>
    </row>
    <row r="46" spans="1:14" s="27" customFormat="1" ht="14.25" x14ac:dyDescent="0.2">
      <c r="A46" s="20">
        <f>A45+1</f>
        <v>38</v>
      </c>
      <c r="B46" s="134" t="s">
        <v>194</v>
      </c>
      <c r="C46" s="25" t="s">
        <v>195</v>
      </c>
      <c r="D46" s="20" t="s">
        <v>23</v>
      </c>
      <c r="E46" s="29" t="s">
        <v>169</v>
      </c>
      <c r="F46" s="28" t="s">
        <v>158</v>
      </c>
      <c r="G46" s="25" t="s">
        <v>120</v>
      </c>
      <c r="H46" s="30">
        <v>44713</v>
      </c>
      <c r="I46" s="85">
        <v>18000</v>
      </c>
      <c r="J46" s="23">
        <f>I46*2.87/100</f>
        <v>516.6</v>
      </c>
      <c r="K46" s="34">
        <v>0</v>
      </c>
      <c r="L46" s="23">
        <f>I46*3.04/100</f>
        <v>547.20000000000005</v>
      </c>
      <c r="M46" s="25">
        <v>25</v>
      </c>
      <c r="N46" s="23">
        <f>I46-J46-K46-L46-M46</f>
        <v>16911.2</v>
      </c>
    </row>
    <row r="47" spans="1:14" s="27" customFormat="1" ht="14.25" x14ac:dyDescent="0.2">
      <c r="A47" s="20">
        <f>A46+1</f>
        <v>39</v>
      </c>
      <c r="B47" s="134" t="s">
        <v>196</v>
      </c>
      <c r="C47" s="25" t="s">
        <v>197</v>
      </c>
      <c r="D47" s="20" t="s">
        <v>23</v>
      </c>
      <c r="E47" s="29" t="s">
        <v>169</v>
      </c>
      <c r="F47" s="28" t="s">
        <v>158</v>
      </c>
      <c r="G47" s="25" t="s">
        <v>120</v>
      </c>
      <c r="H47" s="30">
        <v>44713</v>
      </c>
      <c r="I47" s="85">
        <v>18000</v>
      </c>
      <c r="J47" s="23">
        <f>I47*2.87/100</f>
        <v>516.6</v>
      </c>
      <c r="K47" s="81">
        <v>0</v>
      </c>
      <c r="L47" s="23">
        <f>I47*3.04/100</f>
        <v>547.20000000000005</v>
      </c>
      <c r="M47" s="25">
        <v>25</v>
      </c>
      <c r="N47" s="23">
        <f>I47-J47-K47-L47-M47</f>
        <v>16911.2</v>
      </c>
    </row>
    <row r="48" spans="1:14" s="27" customFormat="1" ht="25.5" x14ac:dyDescent="0.2">
      <c r="A48" s="20">
        <f>A47+1</f>
        <v>40</v>
      </c>
      <c r="B48" s="28" t="s">
        <v>198</v>
      </c>
      <c r="C48" s="25" t="s">
        <v>199</v>
      </c>
      <c r="D48" s="20" t="s">
        <v>23</v>
      </c>
      <c r="E48" s="28" t="s">
        <v>169</v>
      </c>
      <c r="F48" s="28" t="s">
        <v>158</v>
      </c>
      <c r="G48" s="25" t="s">
        <v>120</v>
      </c>
      <c r="H48" s="30">
        <v>44774</v>
      </c>
      <c r="I48" s="22">
        <v>18000</v>
      </c>
      <c r="J48" s="23">
        <f>I48*2.87/100</f>
        <v>516.6</v>
      </c>
      <c r="K48" s="34">
        <v>0</v>
      </c>
      <c r="L48" s="23">
        <f>I48*3.04/100</f>
        <v>547.20000000000005</v>
      </c>
      <c r="M48" s="25">
        <v>25</v>
      </c>
      <c r="N48" s="23">
        <f>I48-J48-K48-L48-M48</f>
        <v>16911.2</v>
      </c>
    </row>
    <row r="49" spans="1:15" s="27" customFormat="1" ht="25.5" x14ac:dyDescent="0.2">
      <c r="A49" s="20">
        <f>A48+1</f>
        <v>41</v>
      </c>
      <c r="B49" s="25" t="s">
        <v>200</v>
      </c>
      <c r="C49" s="25" t="s">
        <v>201</v>
      </c>
      <c r="D49" s="20" t="s">
        <v>23</v>
      </c>
      <c r="E49" s="29" t="s">
        <v>169</v>
      </c>
      <c r="F49" s="28" t="s">
        <v>158</v>
      </c>
      <c r="G49" s="25" t="s">
        <v>120</v>
      </c>
      <c r="H49" s="30">
        <v>44713</v>
      </c>
      <c r="I49" s="22">
        <v>18000</v>
      </c>
      <c r="J49" s="23">
        <f>I49*2.87/100</f>
        <v>516.6</v>
      </c>
      <c r="K49" s="81">
        <v>0</v>
      </c>
      <c r="L49" s="23">
        <f>I49*3.04/100</f>
        <v>547.20000000000005</v>
      </c>
      <c r="M49" s="25">
        <v>25</v>
      </c>
      <c r="N49" s="23">
        <f>I49-J49-K49-L49-M49</f>
        <v>16911.2</v>
      </c>
    </row>
    <row r="50" spans="1:15" s="27" customFormat="1" ht="25.5" x14ac:dyDescent="0.2">
      <c r="A50" s="20">
        <f>A49+1</f>
        <v>42</v>
      </c>
      <c r="B50" s="82" t="s">
        <v>202</v>
      </c>
      <c r="C50" s="21" t="s">
        <v>203</v>
      </c>
      <c r="D50" s="83" t="s">
        <v>32</v>
      </c>
      <c r="E50" s="82" t="s">
        <v>161</v>
      </c>
      <c r="F50" s="28" t="s">
        <v>158</v>
      </c>
      <c r="G50" s="21" t="s">
        <v>120</v>
      </c>
      <c r="H50" s="84">
        <v>44136</v>
      </c>
      <c r="I50" s="22">
        <v>18000</v>
      </c>
      <c r="J50" s="23">
        <f>I50*2.87/100</f>
        <v>516.6</v>
      </c>
      <c r="K50" s="34">
        <v>0</v>
      </c>
      <c r="L50" s="23">
        <f>I50*3.04/100</f>
        <v>547.20000000000005</v>
      </c>
      <c r="M50" s="25">
        <v>25</v>
      </c>
      <c r="N50" s="23">
        <f>I50-J50-K50-L50-M50</f>
        <v>16911.2</v>
      </c>
    </row>
    <row r="51" spans="1:15" ht="26.25" x14ac:dyDescent="0.25">
      <c r="A51" s="20">
        <f>A50+1</f>
        <v>43</v>
      </c>
      <c r="B51" s="28" t="s">
        <v>204</v>
      </c>
      <c r="C51" s="25" t="s">
        <v>205</v>
      </c>
      <c r="D51" s="20" t="s">
        <v>23</v>
      </c>
      <c r="E51" s="28" t="s">
        <v>206</v>
      </c>
      <c r="F51" s="28" t="s">
        <v>182</v>
      </c>
      <c r="G51" s="25" t="s">
        <v>120</v>
      </c>
      <c r="H51" s="30">
        <v>44805</v>
      </c>
      <c r="I51" s="22">
        <v>18000</v>
      </c>
      <c r="J51" s="23">
        <f>I51*2.87/100</f>
        <v>516.6</v>
      </c>
      <c r="K51" s="81">
        <v>0</v>
      </c>
      <c r="L51" s="23">
        <f>I51*3.04/100</f>
        <v>547.20000000000005</v>
      </c>
      <c r="M51" s="25">
        <v>25</v>
      </c>
      <c r="N51" s="23">
        <f>I51-J51-K51-L51-M51</f>
        <v>16911.2</v>
      </c>
      <c r="O51" s="27"/>
    </row>
    <row r="52" spans="1:15" x14ac:dyDescent="0.25">
      <c r="A52" s="20">
        <f>A51+1</f>
        <v>44</v>
      </c>
      <c r="B52" s="28" t="s">
        <v>207</v>
      </c>
      <c r="C52" s="25" t="s">
        <v>208</v>
      </c>
      <c r="D52" s="20" t="s">
        <v>23</v>
      </c>
      <c r="E52" s="28" t="s">
        <v>209</v>
      </c>
      <c r="F52" s="82" t="s">
        <v>66</v>
      </c>
      <c r="G52" s="25" t="s">
        <v>120</v>
      </c>
      <c r="H52" s="30">
        <v>44805</v>
      </c>
      <c r="I52" s="22">
        <v>18000</v>
      </c>
      <c r="J52" s="23">
        <f>I52*2.87/100</f>
        <v>516.6</v>
      </c>
      <c r="K52" s="34">
        <v>0</v>
      </c>
      <c r="L52" s="23">
        <f>I52*3.04/100</f>
        <v>547.20000000000005</v>
      </c>
      <c r="M52" s="25">
        <v>25</v>
      </c>
      <c r="N52" s="23">
        <f>I52-J52-K52-L52-M52</f>
        <v>16911.2</v>
      </c>
      <c r="O52" s="27"/>
    </row>
    <row r="53" spans="1:15" ht="26.25" x14ac:dyDescent="0.25">
      <c r="A53" s="20">
        <f>A52+1</f>
        <v>45</v>
      </c>
      <c r="B53" s="28" t="s">
        <v>210</v>
      </c>
      <c r="C53" s="25" t="s">
        <v>211</v>
      </c>
      <c r="D53" s="20" t="s">
        <v>23</v>
      </c>
      <c r="E53" s="28" t="s">
        <v>206</v>
      </c>
      <c r="F53" s="28" t="s">
        <v>182</v>
      </c>
      <c r="G53" s="25" t="s">
        <v>120</v>
      </c>
      <c r="H53" s="30">
        <v>44805</v>
      </c>
      <c r="I53" s="22">
        <v>18000</v>
      </c>
      <c r="J53" s="23">
        <f>I53*2.87/100</f>
        <v>516.6</v>
      </c>
      <c r="K53" s="81">
        <v>0</v>
      </c>
      <c r="L53" s="23">
        <f>I53*3.04/100</f>
        <v>547.20000000000005</v>
      </c>
      <c r="M53" s="25">
        <v>25</v>
      </c>
      <c r="N53" s="23">
        <f>I53-J53-K53-L53-M53</f>
        <v>16911.2</v>
      </c>
    </row>
    <row r="54" spans="1:15" ht="26.25" x14ac:dyDescent="0.25">
      <c r="A54" s="20">
        <f>A53+1</f>
        <v>46</v>
      </c>
      <c r="B54" s="28" t="s">
        <v>212</v>
      </c>
      <c r="C54" s="25" t="s">
        <v>213</v>
      </c>
      <c r="D54" s="20" t="s">
        <v>32</v>
      </c>
      <c r="E54" s="28" t="s">
        <v>209</v>
      </c>
      <c r="F54" s="82" t="s">
        <v>66</v>
      </c>
      <c r="G54" s="25" t="s">
        <v>120</v>
      </c>
      <c r="H54" s="30">
        <v>44805</v>
      </c>
      <c r="I54" s="22">
        <v>18000</v>
      </c>
      <c r="J54" s="23">
        <f>I54*2.87/100</f>
        <v>516.6</v>
      </c>
      <c r="K54" s="34">
        <v>0</v>
      </c>
      <c r="L54" s="23">
        <f>I54*3.04/100</f>
        <v>547.20000000000005</v>
      </c>
      <c r="M54" s="25">
        <v>25</v>
      </c>
      <c r="N54" s="23">
        <f>I54-J54-K54-L54-M54</f>
        <v>16911.2</v>
      </c>
    </row>
    <row r="55" spans="1:15" x14ac:dyDescent="0.25">
      <c r="A55" s="20">
        <f>A54+1</f>
        <v>47</v>
      </c>
      <c r="B55" s="28" t="s">
        <v>214</v>
      </c>
      <c r="C55" s="25" t="s">
        <v>215</v>
      </c>
      <c r="D55" s="20" t="s">
        <v>23</v>
      </c>
      <c r="E55" s="28" t="s">
        <v>169</v>
      </c>
      <c r="F55" s="28" t="s">
        <v>158</v>
      </c>
      <c r="G55" s="25" t="s">
        <v>120</v>
      </c>
      <c r="H55" s="30">
        <v>44774</v>
      </c>
      <c r="I55" s="22">
        <v>18000</v>
      </c>
      <c r="J55" s="23">
        <f>I55*2.87/100</f>
        <v>516.6</v>
      </c>
      <c r="K55" s="81">
        <v>0</v>
      </c>
      <c r="L55" s="23">
        <f>I55*3.04/100</f>
        <v>547.20000000000005</v>
      </c>
      <c r="M55" s="25">
        <v>25</v>
      </c>
      <c r="N55" s="23">
        <f>I55-J55-K55-L55-M55</f>
        <v>16911.2</v>
      </c>
    </row>
    <row r="56" spans="1:15" x14ac:dyDescent="0.25">
      <c r="A56" s="20">
        <f>A55+1</f>
        <v>48</v>
      </c>
      <c r="B56" s="75" t="s">
        <v>279</v>
      </c>
      <c r="C56" s="25" t="s">
        <v>280</v>
      </c>
      <c r="D56" s="83" t="s">
        <v>23</v>
      </c>
      <c r="E56" s="28" t="s">
        <v>169</v>
      </c>
      <c r="F56" s="29" t="s">
        <v>94</v>
      </c>
      <c r="G56" s="28" t="s">
        <v>120</v>
      </c>
      <c r="H56" s="30">
        <v>44564</v>
      </c>
      <c r="I56" s="80">
        <v>18000</v>
      </c>
      <c r="J56" s="23">
        <f>I56*2.87/100</f>
        <v>516.6</v>
      </c>
      <c r="K56" s="34">
        <v>0</v>
      </c>
      <c r="L56" s="23">
        <f>I56*3.04/100</f>
        <v>547.20000000000005</v>
      </c>
      <c r="M56" s="25">
        <v>25</v>
      </c>
      <c r="N56" s="23">
        <f>I56-J56-K56-L56-M56</f>
        <v>16911.2</v>
      </c>
    </row>
    <row r="57" spans="1:15" x14ac:dyDescent="0.25">
      <c r="A57" s="20">
        <f>A56+1</f>
        <v>49</v>
      </c>
      <c r="B57" s="75" t="s">
        <v>281</v>
      </c>
      <c r="C57" s="25" t="s">
        <v>282</v>
      </c>
      <c r="D57" s="83" t="s">
        <v>23</v>
      </c>
      <c r="E57" s="28" t="s">
        <v>169</v>
      </c>
      <c r="F57" s="29" t="s">
        <v>283</v>
      </c>
      <c r="G57" s="28" t="s">
        <v>120</v>
      </c>
      <c r="H57" s="30">
        <v>44564</v>
      </c>
      <c r="I57" s="80">
        <v>18000</v>
      </c>
      <c r="J57" s="23">
        <f>I57*2.87/100</f>
        <v>516.6</v>
      </c>
      <c r="K57" s="34">
        <v>0</v>
      </c>
      <c r="L57" s="23">
        <f>I57*3.04/100</f>
        <v>547.20000000000005</v>
      </c>
      <c r="M57" s="25">
        <v>25</v>
      </c>
      <c r="N57" s="23">
        <f>I57-J57-K57-L57-M57</f>
        <v>16911.2</v>
      </c>
    </row>
    <row r="58" spans="1:15" x14ac:dyDescent="0.25">
      <c r="A58" s="20">
        <f>A57+1</f>
        <v>50</v>
      </c>
      <c r="B58" s="28" t="s">
        <v>284</v>
      </c>
      <c r="C58" s="28" t="s">
        <v>285</v>
      </c>
      <c r="D58" s="83" t="s">
        <v>23</v>
      </c>
      <c r="E58" s="75" t="s">
        <v>169</v>
      </c>
      <c r="F58" s="29" t="s">
        <v>97</v>
      </c>
      <c r="G58" s="28" t="s">
        <v>120</v>
      </c>
      <c r="H58" s="30">
        <v>44564</v>
      </c>
      <c r="I58" s="33">
        <v>18000</v>
      </c>
      <c r="J58" s="23">
        <f>I58*2.87/100</f>
        <v>516.6</v>
      </c>
      <c r="K58" s="34">
        <v>0</v>
      </c>
      <c r="L58" s="23">
        <f>I58*3.04/100</f>
        <v>547.20000000000005</v>
      </c>
      <c r="M58" s="25">
        <v>25</v>
      </c>
      <c r="N58" s="23">
        <f>I58-J58-K58-L58-M58</f>
        <v>16911.2</v>
      </c>
    </row>
    <row r="59" spans="1:15" s="50" customFormat="1" ht="12.75" x14ac:dyDescent="0.2">
      <c r="A59" s="20">
        <f>A58+1</f>
        <v>51</v>
      </c>
      <c r="B59" s="28" t="s">
        <v>286</v>
      </c>
      <c r="C59" s="25" t="s">
        <v>287</v>
      </c>
      <c r="D59" s="20" t="s">
        <v>32</v>
      </c>
      <c r="E59" s="28" t="s">
        <v>174</v>
      </c>
      <c r="F59" s="28" t="s">
        <v>288</v>
      </c>
      <c r="G59" s="25" t="s">
        <v>120</v>
      </c>
      <c r="H59" s="30">
        <v>44805</v>
      </c>
      <c r="I59" s="33">
        <v>18000</v>
      </c>
      <c r="J59" s="23">
        <f>I59*2.87/100</f>
        <v>516.6</v>
      </c>
      <c r="K59" s="34">
        <v>0</v>
      </c>
      <c r="L59" s="23">
        <f>I59*3.04/100</f>
        <v>547.20000000000005</v>
      </c>
      <c r="M59" s="25">
        <v>25</v>
      </c>
      <c r="N59" s="23">
        <f>I59-J59-K59-L59-M59</f>
        <v>16911.2</v>
      </c>
    </row>
    <row r="60" spans="1:15" x14ac:dyDescent="0.25">
      <c r="A60" s="20">
        <f>A59+1</f>
        <v>52</v>
      </c>
      <c r="B60" s="28" t="s">
        <v>289</v>
      </c>
      <c r="C60" s="25" t="s">
        <v>290</v>
      </c>
      <c r="D60" s="83" t="s">
        <v>23</v>
      </c>
      <c r="E60" s="28" t="s">
        <v>169</v>
      </c>
      <c r="F60" s="29" t="s">
        <v>125</v>
      </c>
      <c r="G60" s="28" t="s">
        <v>120</v>
      </c>
      <c r="H60" s="30">
        <v>44564</v>
      </c>
      <c r="I60" s="33">
        <v>18000</v>
      </c>
      <c r="J60" s="23">
        <f>I60*2.87/100</f>
        <v>516.6</v>
      </c>
      <c r="K60" s="34">
        <v>0</v>
      </c>
      <c r="L60" s="23">
        <f>I60*3.04/100</f>
        <v>547.20000000000005</v>
      </c>
      <c r="M60" s="25">
        <v>25</v>
      </c>
      <c r="N60" s="23">
        <f>I60-J60-K60-L60-M60</f>
        <v>16911.2</v>
      </c>
    </row>
    <row r="61" spans="1:15" x14ac:dyDescent="0.25">
      <c r="A61" s="20">
        <f t="shared" ref="A61:A124" si="0">A60+1</f>
        <v>53</v>
      </c>
      <c r="B61" s="28" t="s">
        <v>291</v>
      </c>
      <c r="C61" s="25" t="s">
        <v>292</v>
      </c>
      <c r="D61" s="83" t="s">
        <v>23</v>
      </c>
      <c r="E61" s="28" t="s">
        <v>169</v>
      </c>
      <c r="F61" s="29" t="s">
        <v>144</v>
      </c>
      <c r="G61" s="28" t="s">
        <v>120</v>
      </c>
      <c r="H61" s="30">
        <v>44564</v>
      </c>
      <c r="I61" s="33">
        <v>18000</v>
      </c>
      <c r="J61" s="23">
        <f>I61*2.87/100</f>
        <v>516.6</v>
      </c>
      <c r="K61" s="34">
        <v>0</v>
      </c>
      <c r="L61" s="23">
        <f>I61*3.04/100</f>
        <v>547.20000000000005</v>
      </c>
      <c r="M61" s="25">
        <v>25</v>
      </c>
      <c r="N61" s="23">
        <f>I61-J61-K61-L61-M61</f>
        <v>16911.2</v>
      </c>
    </row>
    <row r="62" spans="1:15" x14ac:dyDescent="0.25">
      <c r="A62" s="20">
        <f t="shared" si="0"/>
        <v>54</v>
      </c>
      <c r="B62" s="82" t="s">
        <v>216</v>
      </c>
      <c r="C62" s="21" t="s">
        <v>178</v>
      </c>
      <c r="D62" s="83" t="s">
        <v>23</v>
      </c>
      <c r="E62" s="82" t="s">
        <v>174</v>
      </c>
      <c r="F62" s="82" t="s">
        <v>66</v>
      </c>
      <c r="G62" s="21" t="s">
        <v>120</v>
      </c>
      <c r="H62" s="84">
        <v>44136</v>
      </c>
      <c r="I62" s="22">
        <v>16500</v>
      </c>
      <c r="J62" s="23">
        <f>I62*2.87/100</f>
        <v>473.55</v>
      </c>
      <c r="K62" s="34">
        <v>0</v>
      </c>
      <c r="L62" s="23">
        <f>I62*3.04/100</f>
        <v>501.6</v>
      </c>
      <c r="M62" s="25">
        <v>25</v>
      </c>
      <c r="N62" s="23">
        <f>I62-J62-K62-L62-M62</f>
        <v>15499.85</v>
      </c>
    </row>
    <row r="63" spans="1:15" x14ac:dyDescent="0.25">
      <c r="A63" s="20">
        <f t="shared" si="0"/>
        <v>55</v>
      </c>
      <c r="B63" s="82" t="s">
        <v>217</v>
      </c>
      <c r="C63" s="21" t="s">
        <v>218</v>
      </c>
      <c r="D63" s="83" t="s">
        <v>23</v>
      </c>
      <c r="E63" s="82" t="s">
        <v>174</v>
      </c>
      <c r="F63" s="82" t="s">
        <v>66</v>
      </c>
      <c r="G63" s="21" t="s">
        <v>120</v>
      </c>
      <c r="H63" s="84">
        <v>44136</v>
      </c>
      <c r="I63" s="22">
        <v>16500</v>
      </c>
      <c r="J63" s="23">
        <f>I63*2.87/100</f>
        <v>473.55</v>
      </c>
      <c r="K63" s="34">
        <v>0</v>
      </c>
      <c r="L63" s="23">
        <f>I63*3.04/100</f>
        <v>501.6</v>
      </c>
      <c r="M63" s="25">
        <v>25</v>
      </c>
      <c r="N63" s="23">
        <f>I63-J63-K63-L63-M63</f>
        <v>15499.85</v>
      </c>
    </row>
    <row r="64" spans="1:15" x14ac:dyDescent="0.25">
      <c r="A64" s="20">
        <f t="shared" si="0"/>
        <v>56</v>
      </c>
      <c r="B64" s="28" t="s">
        <v>219</v>
      </c>
      <c r="C64" s="25" t="s">
        <v>220</v>
      </c>
      <c r="D64" s="20" t="s">
        <v>23</v>
      </c>
      <c r="E64" s="28" t="s">
        <v>221</v>
      </c>
      <c r="F64" s="28" t="s">
        <v>222</v>
      </c>
      <c r="G64" s="25" t="s">
        <v>120</v>
      </c>
      <c r="H64" s="30">
        <v>43669</v>
      </c>
      <c r="I64" s="22">
        <v>16500</v>
      </c>
      <c r="J64" s="23">
        <f>I64*2.87/100</f>
        <v>473.55</v>
      </c>
      <c r="K64" s="81">
        <v>0</v>
      </c>
      <c r="L64" s="23">
        <f>I64*3.04/100</f>
        <v>501.6</v>
      </c>
      <c r="M64" s="25">
        <v>25</v>
      </c>
      <c r="N64" s="23">
        <f>I64-J64-K64-L64-M64</f>
        <v>15499.85</v>
      </c>
    </row>
    <row r="65" spans="1:14" x14ac:dyDescent="0.25">
      <c r="A65" s="20">
        <f t="shared" si="0"/>
        <v>57</v>
      </c>
      <c r="B65" s="82" t="s">
        <v>194</v>
      </c>
      <c r="C65" s="21" t="s">
        <v>223</v>
      </c>
      <c r="D65" s="83" t="s">
        <v>23</v>
      </c>
      <c r="E65" s="82" t="s">
        <v>174</v>
      </c>
      <c r="F65" s="82" t="s">
        <v>66</v>
      </c>
      <c r="G65" s="21" t="s">
        <v>120</v>
      </c>
      <c r="H65" s="84">
        <v>44136</v>
      </c>
      <c r="I65" s="22">
        <v>16500</v>
      </c>
      <c r="J65" s="23">
        <f>I65*2.87/100</f>
        <v>473.55</v>
      </c>
      <c r="K65" s="34">
        <v>0</v>
      </c>
      <c r="L65" s="23">
        <f>I65*3.04/100</f>
        <v>501.6</v>
      </c>
      <c r="M65" s="25">
        <v>25</v>
      </c>
      <c r="N65" s="23">
        <f>I65-J65-K65-L65-M65</f>
        <v>15499.85</v>
      </c>
    </row>
    <row r="66" spans="1:14" ht="26.25" x14ac:dyDescent="0.25">
      <c r="A66" s="20">
        <f t="shared" si="0"/>
        <v>58</v>
      </c>
      <c r="B66" s="28" t="s">
        <v>293</v>
      </c>
      <c r="C66" s="25" t="s">
        <v>294</v>
      </c>
      <c r="D66" s="83" t="s">
        <v>32</v>
      </c>
      <c r="E66" s="28" t="s">
        <v>295</v>
      </c>
      <c r="F66" s="28" t="s">
        <v>296</v>
      </c>
      <c r="G66" s="28" t="s">
        <v>120</v>
      </c>
      <c r="H66" s="30">
        <v>44927</v>
      </c>
      <c r="I66" s="33">
        <v>15500</v>
      </c>
      <c r="J66" s="23">
        <f>I66*2.87/100</f>
        <v>444.85</v>
      </c>
      <c r="K66" s="34">
        <v>0</v>
      </c>
      <c r="L66" s="23">
        <f>I66*3.04/100</f>
        <v>471.2</v>
      </c>
      <c r="M66" s="25">
        <v>25</v>
      </c>
      <c r="N66" s="23">
        <f>I66-J66-K66-L66-M66</f>
        <v>14558.949999999999</v>
      </c>
    </row>
    <row r="67" spans="1:14" x14ac:dyDescent="0.25">
      <c r="A67" s="20">
        <f t="shared" si="0"/>
        <v>59</v>
      </c>
      <c r="B67" s="28" t="s">
        <v>224</v>
      </c>
      <c r="C67" s="25" t="s">
        <v>225</v>
      </c>
      <c r="D67" s="20" t="s">
        <v>23</v>
      </c>
      <c r="E67" s="28" t="s">
        <v>226</v>
      </c>
      <c r="F67" s="28" t="s">
        <v>182</v>
      </c>
      <c r="G67" s="25" t="s">
        <v>120</v>
      </c>
      <c r="H67" s="30">
        <v>44531</v>
      </c>
      <c r="I67" s="22">
        <v>15000</v>
      </c>
      <c r="J67" s="23">
        <f>I67*2.87/100</f>
        <v>430.5</v>
      </c>
      <c r="K67" s="81">
        <v>0</v>
      </c>
      <c r="L67" s="23">
        <f>I67*3.04/100</f>
        <v>456</v>
      </c>
      <c r="M67" s="25">
        <v>25</v>
      </c>
      <c r="N67" s="23">
        <f>I67-J67-K67-L67-M67</f>
        <v>14088.5</v>
      </c>
    </row>
    <row r="68" spans="1:14" x14ac:dyDescent="0.25">
      <c r="A68" s="20">
        <f t="shared" si="0"/>
        <v>60</v>
      </c>
      <c r="B68" s="77" t="s">
        <v>297</v>
      </c>
      <c r="C68" s="77" t="s">
        <v>298</v>
      </c>
      <c r="D68" s="20" t="s">
        <v>32</v>
      </c>
      <c r="E68" s="28" t="s">
        <v>238</v>
      </c>
      <c r="F68" s="77" t="s">
        <v>299</v>
      </c>
      <c r="G68" s="25" t="s">
        <v>120</v>
      </c>
      <c r="H68" s="30">
        <v>44228</v>
      </c>
      <c r="I68" s="33">
        <v>15000</v>
      </c>
      <c r="J68" s="23">
        <f>I68*2.87/100</f>
        <v>430.5</v>
      </c>
      <c r="K68" s="34">
        <v>0</v>
      </c>
      <c r="L68" s="23">
        <f>I68*3.04/100</f>
        <v>456</v>
      </c>
      <c r="M68" s="25">
        <v>25</v>
      </c>
      <c r="N68" s="23">
        <f>I68-J68-K68-L68-M68</f>
        <v>14088.5</v>
      </c>
    </row>
    <row r="69" spans="1:14" x14ac:dyDescent="0.25">
      <c r="A69" s="20">
        <f t="shared" si="0"/>
        <v>61</v>
      </c>
      <c r="B69" s="112" t="s">
        <v>545</v>
      </c>
      <c r="C69" s="110" t="s">
        <v>546</v>
      </c>
      <c r="D69" s="20" t="s">
        <v>23</v>
      </c>
      <c r="E69" s="115" t="s">
        <v>238</v>
      </c>
      <c r="F69" s="108" t="s">
        <v>573</v>
      </c>
      <c r="G69" s="25" t="s">
        <v>120</v>
      </c>
      <c r="H69" s="117">
        <v>44958</v>
      </c>
      <c r="I69" s="120">
        <v>15000</v>
      </c>
      <c r="J69" s="23">
        <f>I69*2.87/100</f>
        <v>430.5</v>
      </c>
      <c r="K69" s="34">
        <v>0</v>
      </c>
      <c r="L69" s="23">
        <f>I69*3.04/100</f>
        <v>456</v>
      </c>
      <c r="M69" s="25">
        <v>25</v>
      </c>
      <c r="N69" s="23">
        <f>I69-J69-K69-L69-M69</f>
        <v>14088.5</v>
      </c>
    </row>
    <row r="70" spans="1:14" ht="26.25" x14ac:dyDescent="0.25">
      <c r="A70" s="20">
        <f t="shared" si="0"/>
        <v>62</v>
      </c>
      <c r="B70" s="111" t="s">
        <v>547</v>
      </c>
      <c r="C70" s="110" t="s">
        <v>548</v>
      </c>
      <c r="D70" s="20" t="s">
        <v>23</v>
      </c>
      <c r="E70" s="108" t="s">
        <v>302</v>
      </c>
      <c r="F70" s="116" t="s">
        <v>296</v>
      </c>
      <c r="G70" s="28" t="s">
        <v>120</v>
      </c>
      <c r="H70" s="118">
        <v>44958</v>
      </c>
      <c r="I70" s="120">
        <v>15000</v>
      </c>
      <c r="J70" s="23">
        <f>I70*2.87/100</f>
        <v>430.5</v>
      </c>
      <c r="K70" s="34">
        <v>0</v>
      </c>
      <c r="L70" s="23">
        <f>I70*3.04/100</f>
        <v>456</v>
      </c>
      <c r="M70" s="25">
        <v>25</v>
      </c>
      <c r="N70" s="23">
        <f>I70-J70-K70-L70-M70</f>
        <v>14088.5</v>
      </c>
    </row>
    <row r="71" spans="1:14" x14ac:dyDescent="0.25">
      <c r="A71" s="20">
        <f t="shared" si="0"/>
        <v>63</v>
      </c>
      <c r="B71" s="112" t="s">
        <v>585</v>
      </c>
      <c r="C71" s="110" t="s">
        <v>586</v>
      </c>
      <c r="D71" s="20" t="s">
        <v>32</v>
      </c>
      <c r="E71" s="108" t="s">
        <v>238</v>
      </c>
      <c r="F71" s="108" t="s">
        <v>588</v>
      </c>
      <c r="G71" s="28" t="s">
        <v>120</v>
      </c>
      <c r="H71" s="117">
        <v>44961</v>
      </c>
      <c r="I71" s="120">
        <v>15000</v>
      </c>
      <c r="J71" s="23">
        <f>I71*2.87/100</f>
        <v>430.5</v>
      </c>
      <c r="K71" s="34">
        <v>0</v>
      </c>
      <c r="L71" s="23">
        <f>I71*3.04/100</f>
        <v>456</v>
      </c>
      <c r="M71" s="25">
        <v>25</v>
      </c>
      <c r="N71" s="23">
        <f>I71-J71-K71-L71-M71</f>
        <v>14088.5</v>
      </c>
    </row>
    <row r="72" spans="1:14" x14ac:dyDescent="0.25">
      <c r="A72" s="20">
        <f t="shared" si="0"/>
        <v>64</v>
      </c>
      <c r="B72" s="112" t="s">
        <v>587</v>
      </c>
      <c r="C72" s="110" t="s">
        <v>184</v>
      </c>
      <c r="D72" s="20" t="s">
        <v>23</v>
      </c>
      <c r="E72" s="108" t="s">
        <v>302</v>
      </c>
      <c r="F72" s="108" t="s">
        <v>588</v>
      </c>
      <c r="G72" s="28" t="s">
        <v>120</v>
      </c>
      <c r="H72" s="117">
        <v>44962</v>
      </c>
      <c r="I72" s="119">
        <v>15000</v>
      </c>
      <c r="J72" s="23">
        <f>I72*2.87/100</f>
        <v>430.5</v>
      </c>
      <c r="K72" s="34">
        <v>0</v>
      </c>
      <c r="L72" s="23">
        <f>I72*3.04/100</f>
        <v>456</v>
      </c>
      <c r="M72" s="25">
        <v>25</v>
      </c>
      <c r="N72" s="23">
        <f>I72-J72-K72-L72-M72</f>
        <v>14088.5</v>
      </c>
    </row>
    <row r="73" spans="1:14" x14ac:dyDescent="0.25">
      <c r="A73" s="20">
        <f t="shared" si="0"/>
        <v>65</v>
      </c>
      <c r="B73" s="25" t="s">
        <v>227</v>
      </c>
      <c r="C73" s="25" t="s">
        <v>228</v>
      </c>
      <c r="D73" s="20" t="s">
        <v>23</v>
      </c>
      <c r="E73" s="28" t="s">
        <v>229</v>
      </c>
      <c r="F73" s="28" t="s">
        <v>229</v>
      </c>
      <c r="G73" s="25" t="s">
        <v>120</v>
      </c>
      <c r="H73" s="30">
        <v>44429</v>
      </c>
      <c r="I73" s="22">
        <v>14000</v>
      </c>
      <c r="J73" s="23">
        <f>I73*2.87/100</f>
        <v>401.8</v>
      </c>
      <c r="K73" s="34">
        <v>0</v>
      </c>
      <c r="L73" s="23">
        <f>I73*3.04/100</f>
        <v>425.6</v>
      </c>
      <c r="M73" s="25">
        <v>25</v>
      </c>
      <c r="N73" s="23">
        <f>I73-J73-K73-L73-M73</f>
        <v>13147.6</v>
      </c>
    </row>
    <row r="74" spans="1:14" x14ac:dyDescent="0.25">
      <c r="A74" s="20">
        <f t="shared" si="0"/>
        <v>66</v>
      </c>
      <c r="B74" s="25" t="s">
        <v>230</v>
      </c>
      <c r="C74" s="25" t="s">
        <v>231</v>
      </c>
      <c r="D74" s="20" t="s">
        <v>23</v>
      </c>
      <c r="E74" s="28" t="s">
        <v>229</v>
      </c>
      <c r="F74" s="28" t="s">
        <v>229</v>
      </c>
      <c r="G74" s="25" t="s">
        <v>120</v>
      </c>
      <c r="H74" s="30">
        <v>44525</v>
      </c>
      <c r="I74" s="22">
        <v>14000</v>
      </c>
      <c r="J74" s="23">
        <f>I74*2.87/100</f>
        <v>401.8</v>
      </c>
      <c r="K74" s="81">
        <v>0</v>
      </c>
      <c r="L74" s="23">
        <f>I74*3.04/100</f>
        <v>425.6</v>
      </c>
      <c r="M74" s="25">
        <v>25</v>
      </c>
      <c r="N74" s="23">
        <f>I74-J74-K74-L74-M74</f>
        <v>13147.6</v>
      </c>
    </row>
    <row r="75" spans="1:14" x14ac:dyDescent="0.25">
      <c r="A75" s="20">
        <f t="shared" si="0"/>
        <v>67</v>
      </c>
      <c r="B75" s="25" t="s">
        <v>232</v>
      </c>
      <c r="C75" s="25" t="s">
        <v>233</v>
      </c>
      <c r="D75" s="20" t="s">
        <v>23</v>
      </c>
      <c r="E75" s="28" t="s">
        <v>229</v>
      </c>
      <c r="F75" s="28" t="s">
        <v>229</v>
      </c>
      <c r="G75" s="25" t="s">
        <v>120</v>
      </c>
      <c r="H75" s="30">
        <v>44420</v>
      </c>
      <c r="I75" s="22">
        <v>14000</v>
      </c>
      <c r="J75" s="23">
        <f>I75*2.87/100</f>
        <v>401.8</v>
      </c>
      <c r="K75" s="34">
        <v>0</v>
      </c>
      <c r="L75" s="23">
        <f>I75*3.04/100</f>
        <v>425.6</v>
      </c>
      <c r="M75" s="25">
        <v>25</v>
      </c>
      <c r="N75" s="23">
        <f>I75-J75-K75-L75-M75</f>
        <v>13147.6</v>
      </c>
    </row>
    <row r="76" spans="1:14" x14ac:dyDescent="0.25">
      <c r="A76" s="20">
        <f t="shared" si="0"/>
        <v>68</v>
      </c>
      <c r="B76" s="28" t="s">
        <v>234</v>
      </c>
      <c r="C76" s="25" t="s">
        <v>235</v>
      </c>
      <c r="D76" s="20" t="s">
        <v>23</v>
      </c>
      <c r="E76" s="28" t="s">
        <v>229</v>
      </c>
      <c r="F76" s="28" t="s">
        <v>229</v>
      </c>
      <c r="G76" s="25" t="s">
        <v>120</v>
      </c>
      <c r="H76" s="30">
        <v>44409</v>
      </c>
      <c r="I76" s="22">
        <v>14000</v>
      </c>
      <c r="J76" s="23">
        <f>I76*2.87/100</f>
        <v>401.8</v>
      </c>
      <c r="K76" s="81">
        <v>0</v>
      </c>
      <c r="L76" s="23">
        <f>I76*3.04/100</f>
        <v>425.6</v>
      </c>
      <c r="M76" s="25">
        <v>25</v>
      </c>
      <c r="N76" s="23">
        <f>I76-J76-K76-L76-M76</f>
        <v>13147.6</v>
      </c>
    </row>
    <row r="77" spans="1:14" x14ac:dyDescent="0.25">
      <c r="A77" s="20">
        <f t="shared" si="0"/>
        <v>69</v>
      </c>
      <c r="B77" s="76" t="s">
        <v>300</v>
      </c>
      <c r="C77" s="25" t="s">
        <v>301</v>
      </c>
      <c r="D77" s="83" t="s">
        <v>23</v>
      </c>
      <c r="E77" s="78" t="s">
        <v>302</v>
      </c>
      <c r="F77" s="29" t="s">
        <v>125</v>
      </c>
      <c r="G77" s="28" t="s">
        <v>120</v>
      </c>
      <c r="H77" s="30">
        <v>44564</v>
      </c>
      <c r="I77" s="80">
        <v>14000</v>
      </c>
      <c r="J77" s="23">
        <f>I77*2.87/100</f>
        <v>401.8</v>
      </c>
      <c r="K77" s="34">
        <v>0</v>
      </c>
      <c r="L77" s="23">
        <f>I77*3.04/100</f>
        <v>425.6</v>
      </c>
      <c r="M77" s="25">
        <v>25</v>
      </c>
      <c r="N77" s="23">
        <f>I77-J77-K77-L77-M77</f>
        <v>13147.6</v>
      </c>
    </row>
    <row r="78" spans="1:14" x14ac:dyDescent="0.25">
      <c r="A78" s="20">
        <f t="shared" si="0"/>
        <v>70</v>
      </c>
      <c r="B78" s="76" t="s">
        <v>303</v>
      </c>
      <c r="C78" s="25" t="s">
        <v>304</v>
      </c>
      <c r="D78" s="83" t="s">
        <v>23</v>
      </c>
      <c r="E78" s="75" t="s">
        <v>302</v>
      </c>
      <c r="F78" s="29" t="s">
        <v>305</v>
      </c>
      <c r="G78" s="28" t="s">
        <v>120</v>
      </c>
      <c r="H78" s="30">
        <v>44564</v>
      </c>
      <c r="I78" s="80">
        <v>14000</v>
      </c>
      <c r="J78" s="23">
        <f>I78*2.87/100</f>
        <v>401.8</v>
      </c>
      <c r="K78" s="34">
        <v>0</v>
      </c>
      <c r="L78" s="23">
        <f>I78*3.04/100</f>
        <v>425.6</v>
      </c>
      <c r="M78" s="25">
        <v>25</v>
      </c>
      <c r="N78" s="23">
        <f>I78-J78-K78-L78-M78</f>
        <v>13147.6</v>
      </c>
    </row>
    <row r="79" spans="1:14" x14ac:dyDescent="0.25">
      <c r="A79" s="20">
        <f t="shared" si="0"/>
        <v>71</v>
      </c>
      <c r="B79" s="79" t="s">
        <v>306</v>
      </c>
      <c r="C79" s="25" t="s">
        <v>307</v>
      </c>
      <c r="D79" s="83" t="s">
        <v>23</v>
      </c>
      <c r="E79" s="78" t="s">
        <v>302</v>
      </c>
      <c r="F79" s="29" t="s">
        <v>308</v>
      </c>
      <c r="G79" s="28" t="s">
        <v>120</v>
      </c>
      <c r="H79" s="30">
        <v>44564</v>
      </c>
      <c r="I79" s="80">
        <v>14000</v>
      </c>
      <c r="J79" s="23">
        <f>I79*2.87/100</f>
        <v>401.8</v>
      </c>
      <c r="K79" s="34">
        <v>0</v>
      </c>
      <c r="L79" s="23">
        <f>I79*3.04/100</f>
        <v>425.6</v>
      </c>
      <c r="M79" s="25">
        <v>25</v>
      </c>
      <c r="N79" s="23">
        <f>I79-J79-K79-L79-M79</f>
        <v>13147.6</v>
      </c>
    </row>
    <row r="80" spans="1:14" x14ac:dyDescent="0.25">
      <c r="A80" s="20">
        <f t="shared" si="0"/>
        <v>72</v>
      </c>
      <c r="B80" s="76" t="s">
        <v>309</v>
      </c>
      <c r="C80" s="25" t="s">
        <v>310</v>
      </c>
      <c r="D80" s="83" t="s">
        <v>23</v>
      </c>
      <c r="E80" s="75" t="s">
        <v>302</v>
      </c>
      <c r="F80" s="29" t="s">
        <v>311</v>
      </c>
      <c r="G80" s="28" t="s">
        <v>120</v>
      </c>
      <c r="H80" s="30">
        <v>44564</v>
      </c>
      <c r="I80" s="80">
        <v>14000</v>
      </c>
      <c r="J80" s="23">
        <f>I80*2.87/100</f>
        <v>401.8</v>
      </c>
      <c r="K80" s="34">
        <v>0</v>
      </c>
      <c r="L80" s="23">
        <f>I80*3.04/100</f>
        <v>425.6</v>
      </c>
      <c r="M80" s="25">
        <v>25</v>
      </c>
      <c r="N80" s="23">
        <f>I80-J80-K80-L80-M80</f>
        <v>13147.6</v>
      </c>
    </row>
    <row r="81" spans="1:14" x14ac:dyDescent="0.25">
      <c r="A81" s="20">
        <f t="shared" si="0"/>
        <v>73</v>
      </c>
      <c r="B81" s="76" t="s">
        <v>312</v>
      </c>
      <c r="C81" s="76" t="s">
        <v>313</v>
      </c>
      <c r="D81" s="83" t="s">
        <v>23</v>
      </c>
      <c r="E81" s="76" t="s">
        <v>302</v>
      </c>
      <c r="F81" s="29" t="s">
        <v>144</v>
      </c>
      <c r="G81" s="28" t="s">
        <v>120</v>
      </c>
      <c r="H81" s="30">
        <v>44564</v>
      </c>
      <c r="I81" s="80">
        <v>14000</v>
      </c>
      <c r="J81" s="23">
        <f>I81*2.87/100</f>
        <v>401.8</v>
      </c>
      <c r="K81" s="34">
        <v>0</v>
      </c>
      <c r="L81" s="23">
        <f>I81*3.04/100</f>
        <v>425.6</v>
      </c>
      <c r="M81" s="25">
        <v>25</v>
      </c>
      <c r="N81" s="23">
        <f>I81-J81-K81-L81-M81</f>
        <v>13147.6</v>
      </c>
    </row>
    <row r="82" spans="1:14" x14ac:dyDescent="0.25">
      <c r="A82" s="20">
        <f t="shared" si="0"/>
        <v>74</v>
      </c>
      <c r="B82" s="28" t="s">
        <v>314</v>
      </c>
      <c r="C82" s="25" t="s">
        <v>315</v>
      </c>
      <c r="D82" s="83" t="s">
        <v>23</v>
      </c>
      <c r="E82" s="28" t="s">
        <v>302</v>
      </c>
      <c r="F82" s="29" t="s">
        <v>54</v>
      </c>
      <c r="G82" s="28" t="s">
        <v>120</v>
      </c>
      <c r="H82" s="30">
        <v>44564</v>
      </c>
      <c r="I82" s="33">
        <v>14000</v>
      </c>
      <c r="J82" s="23">
        <f>I82*2.87/100</f>
        <v>401.8</v>
      </c>
      <c r="K82" s="34">
        <v>0</v>
      </c>
      <c r="L82" s="23">
        <f>I82*3.04/100</f>
        <v>425.6</v>
      </c>
      <c r="M82" s="25">
        <v>25</v>
      </c>
      <c r="N82" s="23">
        <f>I82-J82-K82-L82-M82</f>
        <v>13147.6</v>
      </c>
    </row>
    <row r="83" spans="1:14" x14ac:dyDescent="0.25">
      <c r="A83" s="20">
        <f t="shared" si="0"/>
        <v>75</v>
      </c>
      <c r="B83" s="28" t="s">
        <v>316</v>
      </c>
      <c r="C83" s="25" t="s">
        <v>317</v>
      </c>
      <c r="D83" s="83" t="s">
        <v>32</v>
      </c>
      <c r="E83" s="28" t="s">
        <v>318</v>
      </c>
      <c r="F83" s="28" t="s">
        <v>319</v>
      </c>
      <c r="G83" s="28" t="s">
        <v>120</v>
      </c>
      <c r="H83" s="30">
        <v>40571</v>
      </c>
      <c r="I83" s="33">
        <v>12600</v>
      </c>
      <c r="J83" s="23">
        <f>I83*2.87/100</f>
        <v>361.62</v>
      </c>
      <c r="K83" s="34">
        <v>0</v>
      </c>
      <c r="L83" s="23">
        <f>I83*3.04/100</f>
        <v>383.04</v>
      </c>
      <c r="M83" s="25">
        <v>25</v>
      </c>
      <c r="N83" s="23">
        <f>I83-J83-K83-L83-M83</f>
        <v>11830.339999999998</v>
      </c>
    </row>
    <row r="84" spans="1:14" x14ac:dyDescent="0.25">
      <c r="A84" s="20">
        <f t="shared" si="0"/>
        <v>76</v>
      </c>
      <c r="B84" s="28" t="s">
        <v>320</v>
      </c>
      <c r="C84" s="25" t="s">
        <v>321</v>
      </c>
      <c r="D84" s="83" t="s">
        <v>32</v>
      </c>
      <c r="E84" s="28" t="s">
        <v>322</v>
      </c>
      <c r="F84" s="28" t="s">
        <v>323</v>
      </c>
      <c r="G84" s="28" t="s">
        <v>120</v>
      </c>
      <c r="H84" s="30">
        <v>40231</v>
      </c>
      <c r="I84" s="33">
        <v>12000</v>
      </c>
      <c r="J84" s="23">
        <f>I84*2.87/100</f>
        <v>344.4</v>
      </c>
      <c r="K84" s="34">
        <v>0</v>
      </c>
      <c r="L84" s="23">
        <f>I84*3.04/100</f>
        <v>364.8</v>
      </c>
      <c r="M84" s="25">
        <v>25</v>
      </c>
      <c r="N84" s="23">
        <f>I84-J84-K84-L84-M84</f>
        <v>11265.800000000001</v>
      </c>
    </row>
    <row r="85" spans="1:14" x14ac:dyDescent="0.25">
      <c r="A85" s="20">
        <f t="shared" si="0"/>
        <v>77</v>
      </c>
      <c r="B85" s="28" t="s">
        <v>324</v>
      </c>
      <c r="C85" s="25" t="s">
        <v>325</v>
      </c>
      <c r="D85" s="20" t="s">
        <v>32</v>
      </c>
      <c r="E85" s="28" t="s">
        <v>238</v>
      </c>
      <c r="F85" s="28" t="s">
        <v>326</v>
      </c>
      <c r="G85" s="25" t="s">
        <v>120</v>
      </c>
      <c r="H85" s="30">
        <v>43160</v>
      </c>
      <c r="I85" s="33">
        <v>11000</v>
      </c>
      <c r="J85" s="23">
        <f>I85*2.87/100</f>
        <v>315.7</v>
      </c>
      <c r="K85" s="34">
        <v>0</v>
      </c>
      <c r="L85" s="23">
        <f>I85*3.04/100</f>
        <v>334.4</v>
      </c>
      <c r="M85" s="25">
        <v>25</v>
      </c>
      <c r="N85" s="23">
        <f>I85-J85-K85-L85-M85</f>
        <v>10324.9</v>
      </c>
    </row>
    <row r="86" spans="1:14" x14ac:dyDescent="0.25">
      <c r="A86" s="20">
        <f t="shared" si="0"/>
        <v>78</v>
      </c>
      <c r="B86" s="28" t="s">
        <v>327</v>
      </c>
      <c r="C86" s="25" t="s">
        <v>328</v>
      </c>
      <c r="D86" s="20" t="s">
        <v>32</v>
      </c>
      <c r="E86" s="28" t="s">
        <v>238</v>
      </c>
      <c r="F86" s="28" t="s">
        <v>329</v>
      </c>
      <c r="G86" s="25" t="s">
        <v>120</v>
      </c>
      <c r="H86" s="30">
        <v>43160</v>
      </c>
      <c r="I86" s="33">
        <v>11000</v>
      </c>
      <c r="J86" s="23">
        <f>I86*2.87/100</f>
        <v>315.7</v>
      </c>
      <c r="K86" s="34">
        <v>0</v>
      </c>
      <c r="L86" s="23">
        <f>I86*3.04/100</f>
        <v>334.4</v>
      </c>
      <c r="M86" s="25">
        <v>25</v>
      </c>
      <c r="N86" s="23">
        <f>I86-J86-K86-L86-M86</f>
        <v>10324.9</v>
      </c>
    </row>
    <row r="87" spans="1:14" x14ac:dyDescent="0.25">
      <c r="A87" s="20">
        <f t="shared" si="0"/>
        <v>79</v>
      </c>
      <c r="B87" s="28" t="s">
        <v>330</v>
      </c>
      <c r="C87" s="136" t="s">
        <v>331</v>
      </c>
      <c r="D87" s="83" t="s">
        <v>23</v>
      </c>
      <c r="E87" s="28" t="s">
        <v>332</v>
      </c>
      <c r="F87" s="28" t="s">
        <v>333</v>
      </c>
      <c r="G87" s="28" t="s">
        <v>120</v>
      </c>
      <c r="H87" s="30">
        <v>40324</v>
      </c>
      <c r="I87" s="33">
        <v>11000</v>
      </c>
      <c r="J87" s="23">
        <f>I87*2.87/100</f>
        <v>315.7</v>
      </c>
      <c r="K87" s="34">
        <v>0</v>
      </c>
      <c r="L87" s="23">
        <f>I87*3.04/100</f>
        <v>334.4</v>
      </c>
      <c r="M87" s="25">
        <v>25</v>
      </c>
      <c r="N87" s="23">
        <f>I87-J87-K87-L87-M87</f>
        <v>10324.9</v>
      </c>
    </row>
    <row r="88" spans="1:14" x14ac:dyDescent="0.25">
      <c r="A88" s="20">
        <f t="shared" si="0"/>
        <v>80</v>
      </c>
      <c r="B88" s="28" t="s">
        <v>39</v>
      </c>
      <c r="C88" s="25" t="s">
        <v>334</v>
      </c>
      <c r="D88" s="83" t="s">
        <v>23</v>
      </c>
      <c r="E88" s="28" t="s">
        <v>302</v>
      </c>
      <c r="F88" s="28" t="s">
        <v>335</v>
      </c>
      <c r="G88" s="28" t="s">
        <v>120</v>
      </c>
      <c r="H88" s="30">
        <v>42709</v>
      </c>
      <c r="I88" s="33">
        <v>11000</v>
      </c>
      <c r="J88" s="23">
        <f>I88*2.87/100</f>
        <v>315.7</v>
      </c>
      <c r="K88" s="34">
        <v>0</v>
      </c>
      <c r="L88" s="23">
        <f>I88*3.04/100</f>
        <v>334.4</v>
      </c>
      <c r="M88" s="25">
        <v>25</v>
      </c>
      <c r="N88" s="23">
        <f>I88-J88-K88-L88-M88</f>
        <v>10324.9</v>
      </c>
    </row>
    <row r="89" spans="1:14" x14ac:dyDescent="0.25">
      <c r="A89" s="20">
        <f t="shared" si="0"/>
        <v>81</v>
      </c>
      <c r="B89" s="28" t="s">
        <v>336</v>
      </c>
      <c r="C89" s="25" t="s">
        <v>337</v>
      </c>
      <c r="D89" s="83" t="s">
        <v>23</v>
      </c>
      <c r="E89" s="28" t="s">
        <v>302</v>
      </c>
      <c r="F89" s="28" t="s">
        <v>338</v>
      </c>
      <c r="G89" s="28" t="s">
        <v>120</v>
      </c>
      <c r="H89" s="30">
        <v>42709</v>
      </c>
      <c r="I89" s="33">
        <v>11000</v>
      </c>
      <c r="J89" s="23">
        <f>I89*2.87/100</f>
        <v>315.7</v>
      </c>
      <c r="K89" s="34">
        <v>0</v>
      </c>
      <c r="L89" s="23">
        <f>I89*3.04/100</f>
        <v>334.4</v>
      </c>
      <c r="M89" s="25">
        <v>25</v>
      </c>
      <c r="N89" s="23">
        <f>I89-J89-K89-L89-M89</f>
        <v>10324.9</v>
      </c>
    </row>
    <row r="90" spans="1:14" x14ac:dyDescent="0.25">
      <c r="A90" s="20">
        <f t="shared" si="0"/>
        <v>82</v>
      </c>
      <c r="B90" s="28" t="s">
        <v>236</v>
      </c>
      <c r="C90" s="25" t="s">
        <v>237</v>
      </c>
      <c r="D90" s="20" t="s">
        <v>23</v>
      </c>
      <c r="E90" s="28" t="s">
        <v>238</v>
      </c>
      <c r="F90" s="28" t="s">
        <v>222</v>
      </c>
      <c r="G90" s="25" t="s">
        <v>120</v>
      </c>
      <c r="H90" s="30">
        <v>44927</v>
      </c>
      <c r="I90" s="22">
        <v>10000</v>
      </c>
      <c r="J90" s="23">
        <f>I90*2.87/100</f>
        <v>287</v>
      </c>
      <c r="K90" s="81">
        <v>0</v>
      </c>
      <c r="L90" s="23">
        <f>I90*3.04/100</f>
        <v>304</v>
      </c>
      <c r="M90" s="25">
        <v>25</v>
      </c>
      <c r="N90" s="23">
        <f>I90-J90-K90-L90-M90</f>
        <v>9384</v>
      </c>
    </row>
    <row r="91" spans="1:14" x14ac:dyDescent="0.25">
      <c r="A91" s="20">
        <f t="shared" si="0"/>
        <v>83</v>
      </c>
      <c r="B91" s="28" t="s">
        <v>339</v>
      </c>
      <c r="C91" s="25" t="s">
        <v>340</v>
      </c>
      <c r="D91" s="20" t="s">
        <v>32</v>
      </c>
      <c r="E91" s="28" t="s">
        <v>341</v>
      </c>
      <c r="F91" s="28" t="s">
        <v>342</v>
      </c>
      <c r="G91" s="25" t="s">
        <v>120</v>
      </c>
      <c r="H91" s="30">
        <v>39713</v>
      </c>
      <c r="I91" s="33">
        <v>10000</v>
      </c>
      <c r="J91" s="23">
        <f>I91*2.87/100</f>
        <v>287</v>
      </c>
      <c r="K91" s="34">
        <v>0</v>
      </c>
      <c r="L91" s="23">
        <f>I91*3.04/100</f>
        <v>304</v>
      </c>
      <c r="M91" s="25">
        <v>25</v>
      </c>
      <c r="N91" s="23">
        <f>I91-J91-K91-L91-M91</f>
        <v>9384</v>
      </c>
    </row>
    <row r="92" spans="1:14" x14ac:dyDescent="0.25">
      <c r="A92" s="20">
        <f t="shared" si="0"/>
        <v>84</v>
      </c>
      <c r="B92" s="28" t="s">
        <v>343</v>
      </c>
      <c r="C92" s="25" t="s">
        <v>344</v>
      </c>
      <c r="D92" s="20" t="s">
        <v>32</v>
      </c>
      <c r="E92" s="28" t="s">
        <v>341</v>
      </c>
      <c r="F92" s="28" t="s">
        <v>345</v>
      </c>
      <c r="G92" s="25" t="s">
        <v>120</v>
      </c>
      <c r="H92" s="30">
        <v>40577</v>
      </c>
      <c r="I92" s="33">
        <v>10000</v>
      </c>
      <c r="J92" s="23">
        <f>I92*2.87/100</f>
        <v>287</v>
      </c>
      <c r="K92" s="34">
        <v>0</v>
      </c>
      <c r="L92" s="23">
        <f>I92*3.04/100</f>
        <v>304</v>
      </c>
      <c r="M92" s="25">
        <v>25</v>
      </c>
      <c r="N92" s="23">
        <f>I92-J92-K92-L92-M92</f>
        <v>9384</v>
      </c>
    </row>
    <row r="93" spans="1:14" x14ac:dyDescent="0.25">
      <c r="A93" s="20">
        <f t="shared" si="0"/>
        <v>85</v>
      </c>
      <c r="B93" s="28" t="s">
        <v>346</v>
      </c>
      <c r="C93" s="25" t="s">
        <v>347</v>
      </c>
      <c r="D93" s="20" t="s">
        <v>32</v>
      </c>
      <c r="E93" s="28" t="s">
        <v>341</v>
      </c>
      <c r="F93" s="28" t="s">
        <v>348</v>
      </c>
      <c r="G93" s="25" t="s">
        <v>120</v>
      </c>
      <c r="H93" s="30">
        <v>42758</v>
      </c>
      <c r="I93" s="33">
        <v>10000</v>
      </c>
      <c r="J93" s="23">
        <f>I93*2.87/100</f>
        <v>287</v>
      </c>
      <c r="K93" s="34">
        <v>0</v>
      </c>
      <c r="L93" s="23">
        <f>I93*3.04/100</f>
        <v>304</v>
      </c>
      <c r="M93" s="25">
        <v>25</v>
      </c>
      <c r="N93" s="23">
        <f>I93-J93-K93-L93-M93</f>
        <v>9384</v>
      </c>
    </row>
    <row r="94" spans="1:14" x14ac:dyDescent="0.25">
      <c r="A94" s="20">
        <f t="shared" si="0"/>
        <v>86</v>
      </c>
      <c r="B94" s="28" t="s">
        <v>349</v>
      </c>
      <c r="C94" s="25" t="s">
        <v>350</v>
      </c>
      <c r="D94" s="20" t="s">
        <v>32</v>
      </c>
      <c r="E94" s="28" t="s">
        <v>351</v>
      </c>
      <c r="F94" s="28" t="s">
        <v>352</v>
      </c>
      <c r="G94" s="25" t="s">
        <v>120</v>
      </c>
      <c r="H94" s="30">
        <v>42048</v>
      </c>
      <c r="I94" s="33">
        <v>10000</v>
      </c>
      <c r="J94" s="23">
        <f>I94*2.87/100</f>
        <v>287</v>
      </c>
      <c r="K94" s="34">
        <v>0</v>
      </c>
      <c r="L94" s="23">
        <f>I94*3.04/100</f>
        <v>304</v>
      </c>
      <c r="M94" s="25">
        <v>25</v>
      </c>
      <c r="N94" s="23">
        <f>I94-J94-K94-L94-M94</f>
        <v>9384</v>
      </c>
    </row>
    <row r="95" spans="1:14" x14ac:dyDescent="0.25">
      <c r="A95" s="20">
        <f t="shared" si="0"/>
        <v>87</v>
      </c>
      <c r="B95" s="28" t="s">
        <v>353</v>
      </c>
      <c r="C95" s="25" t="s">
        <v>354</v>
      </c>
      <c r="D95" s="20" t="s">
        <v>32</v>
      </c>
      <c r="E95" s="28" t="s">
        <v>341</v>
      </c>
      <c r="F95" s="28" t="s">
        <v>355</v>
      </c>
      <c r="G95" s="25" t="s">
        <v>120</v>
      </c>
      <c r="H95" s="30">
        <v>41333</v>
      </c>
      <c r="I95" s="33">
        <v>10000</v>
      </c>
      <c r="J95" s="23">
        <f>I95*2.87/100</f>
        <v>287</v>
      </c>
      <c r="K95" s="34">
        <v>0</v>
      </c>
      <c r="L95" s="23">
        <f>I95*3.04/100</f>
        <v>304</v>
      </c>
      <c r="M95" s="25">
        <v>25</v>
      </c>
      <c r="N95" s="23">
        <f>I95-J95-K95-L95-M95</f>
        <v>9384</v>
      </c>
    </row>
    <row r="96" spans="1:14" x14ac:dyDescent="0.25">
      <c r="A96" s="20">
        <f t="shared" si="0"/>
        <v>88</v>
      </c>
      <c r="B96" s="28" t="s">
        <v>356</v>
      </c>
      <c r="C96" s="25" t="s">
        <v>357</v>
      </c>
      <c r="D96" s="20" t="s">
        <v>32</v>
      </c>
      <c r="E96" s="28" t="s">
        <v>341</v>
      </c>
      <c r="F96" s="28" t="s">
        <v>358</v>
      </c>
      <c r="G96" s="25" t="s">
        <v>120</v>
      </c>
      <c r="H96" s="30">
        <v>41617</v>
      </c>
      <c r="I96" s="33">
        <v>10000</v>
      </c>
      <c r="J96" s="23">
        <f>I96*2.87/100</f>
        <v>287</v>
      </c>
      <c r="K96" s="34">
        <v>0</v>
      </c>
      <c r="L96" s="23">
        <f>I96*3.04/100</f>
        <v>304</v>
      </c>
      <c r="M96" s="25">
        <v>25</v>
      </c>
      <c r="N96" s="23">
        <f>I96-J96-K96-L96-M96</f>
        <v>9384</v>
      </c>
    </row>
    <row r="97" spans="1:14" x14ac:dyDescent="0.25">
      <c r="A97" s="20">
        <f t="shared" si="0"/>
        <v>89</v>
      </c>
      <c r="B97" s="28" t="s">
        <v>359</v>
      </c>
      <c r="C97" s="25" t="s">
        <v>360</v>
      </c>
      <c r="D97" s="20" t="s">
        <v>32</v>
      </c>
      <c r="E97" s="28" t="s">
        <v>341</v>
      </c>
      <c r="F97" s="28" t="s">
        <v>361</v>
      </c>
      <c r="G97" s="25" t="s">
        <v>120</v>
      </c>
      <c r="H97" s="30">
        <v>40057</v>
      </c>
      <c r="I97" s="33">
        <v>10000</v>
      </c>
      <c r="J97" s="23">
        <f>I97*2.87/100</f>
        <v>287</v>
      </c>
      <c r="K97" s="34">
        <v>0</v>
      </c>
      <c r="L97" s="23">
        <f>I97*3.04/100</f>
        <v>304</v>
      </c>
      <c r="M97" s="25">
        <v>25</v>
      </c>
      <c r="N97" s="23">
        <f>I97-J97-K97-L97-M97</f>
        <v>9384</v>
      </c>
    </row>
    <row r="98" spans="1:14" x14ac:dyDescent="0.25">
      <c r="A98" s="20">
        <f t="shared" si="0"/>
        <v>90</v>
      </c>
      <c r="B98" s="28" t="s">
        <v>362</v>
      </c>
      <c r="C98" s="25" t="s">
        <v>363</v>
      </c>
      <c r="D98" s="20" t="s">
        <v>32</v>
      </c>
      <c r="E98" s="28" t="s">
        <v>341</v>
      </c>
      <c r="F98" s="28" t="s">
        <v>364</v>
      </c>
      <c r="G98" s="25" t="s">
        <v>120</v>
      </c>
      <c r="H98" s="30">
        <v>40389</v>
      </c>
      <c r="I98" s="33">
        <v>10000</v>
      </c>
      <c r="J98" s="23">
        <f>I98*2.87/100</f>
        <v>287</v>
      </c>
      <c r="K98" s="34">
        <v>0</v>
      </c>
      <c r="L98" s="23">
        <f>I98*3.04/100</f>
        <v>304</v>
      </c>
      <c r="M98" s="25">
        <v>25</v>
      </c>
      <c r="N98" s="23">
        <f>I98-J98-K98-L98-M98</f>
        <v>9384</v>
      </c>
    </row>
    <row r="99" spans="1:14" x14ac:dyDescent="0.25">
      <c r="A99" s="20">
        <f t="shared" si="0"/>
        <v>91</v>
      </c>
      <c r="B99" s="28" t="s">
        <v>365</v>
      </c>
      <c r="C99" s="25" t="s">
        <v>366</v>
      </c>
      <c r="D99" s="20" t="s">
        <v>23</v>
      </c>
      <c r="E99" s="28" t="s">
        <v>302</v>
      </c>
      <c r="F99" s="28" t="s">
        <v>367</v>
      </c>
      <c r="G99" s="25" t="s">
        <v>120</v>
      </c>
      <c r="H99" s="30">
        <v>42298</v>
      </c>
      <c r="I99" s="33">
        <v>10000</v>
      </c>
      <c r="J99" s="23">
        <f>I99*2.87/100</f>
        <v>287</v>
      </c>
      <c r="K99" s="34">
        <v>0</v>
      </c>
      <c r="L99" s="23">
        <f>I99*3.04/100</f>
        <v>304</v>
      </c>
      <c r="M99" s="25">
        <v>25</v>
      </c>
      <c r="N99" s="23">
        <f>I99-J99-K99-L99-M99</f>
        <v>9384</v>
      </c>
    </row>
    <row r="100" spans="1:14" x14ac:dyDescent="0.25">
      <c r="A100" s="20">
        <f t="shared" si="0"/>
        <v>92</v>
      </c>
      <c r="B100" s="28" t="s">
        <v>368</v>
      </c>
      <c r="C100" s="25" t="s">
        <v>369</v>
      </c>
      <c r="D100" s="20" t="s">
        <v>23</v>
      </c>
      <c r="E100" s="28" t="s">
        <v>332</v>
      </c>
      <c r="F100" s="28" t="s">
        <v>370</v>
      </c>
      <c r="G100" s="25" t="s">
        <v>120</v>
      </c>
      <c r="H100" s="30">
        <v>40127</v>
      </c>
      <c r="I100" s="33">
        <v>10000</v>
      </c>
      <c r="J100" s="23">
        <f>I100*2.87/100</f>
        <v>287</v>
      </c>
      <c r="K100" s="34">
        <v>0</v>
      </c>
      <c r="L100" s="23">
        <f>I100*3.04/100</f>
        <v>304</v>
      </c>
      <c r="M100" s="25">
        <v>25</v>
      </c>
      <c r="N100" s="23">
        <f>I100-J100-K100-L100-M100</f>
        <v>9384</v>
      </c>
    </row>
    <row r="101" spans="1:14" x14ac:dyDescent="0.25">
      <c r="A101" s="20">
        <f t="shared" si="0"/>
        <v>93</v>
      </c>
      <c r="B101" s="28" t="s">
        <v>371</v>
      </c>
      <c r="C101" s="25" t="s">
        <v>372</v>
      </c>
      <c r="D101" s="20" t="s">
        <v>32</v>
      </c>
      <c r="E101" s="28" t="s">
        <v>341</v>
      </c>
      <c r="F101" s="28" t="s">
        <v>373</v>
      </c>
      <c r="G101" s="25" t="s">
        <v>120</v>
      </c>
      <c r="H101" s="30">
        <v>40643</v>
      </c>
      <c r="I101" s="33">
        <v>10000</v>
      </c>
      <c r="J101" s="23">
        <f>I101*2.87/100</f>
        <v>287</v>
      </c>
      <c r="K101" s="34">
        <v>0</v>
      </c>
      <c r="L101" s="23">
        <f>I101*3.04/100</f>
        <v>304</v>
      </c>
      <c r="M101" s="25">
        <v>25</v>
      </c>
      <c r="N101" s="23">
        <f>I101-J101-K101-L101-M101</f>
        <v>9384</v>
      </c>
    </row>
    <row r="102" spans="1:14" x14ac:dyDescent="0.25">
      <c r="A102" s="20">
        <f t="shared" si="0"/>
        <v>94</v>
      </c>
      <c r="B102" s="28" t="s">
        <v>374</v>
      </c>
      <c r="C102" s="25" t="s">
        <v>375</v>
      </c>
      <c r="D102" s="20" t="s">
        <v>23</v>
      </c>
      <c r="E102" s="28" t="s">
        <v>302</v>
      </c>
      <c r="F102" s="28" t="s">
        <v>376</v>
      </c>
      <c r="G102" s="25" t="s">
        <v>120</v>
      </c>
      <c r="H102" s="30">
        <v>40710</v>
      </c>
      <c r="I102" s="33">
        <v>10000</v>
      </c>
      <c r="J102" s="23">
        <f>I102*2.87/100</f>
        <v>287</v>
      </c>
      <c r="K102" s="34">
        <v>0</v>
      </c>
      <c r="L102" s="23">
        <f>I102*3.04/100</f>
        <v>304</v>
      </c>
      <c r="M102" s="25">
        <v>25</v>
      </c>
      <c r="N102" s="23">
        <f>I102-J102-K102-L102-M102</f>
        <v>9384</v>
      </c>
    </row>
    <row r="103" spans="1:14" x14ac:dyDescent="0.25">
      <c r="A103" s="20">
        <f t="shared" si="0"/>
        <v>95</v>
      </c>
      <c r="B103" s="28" t="s">
        <v>377</v>
      </c>
      <c r="C103" s="25" t="s">
        <v>378</v>
      </c>
      <c r="D103" s="20" t="s">
        <v>32</v>
      </c>
      <c r="E103" s="28" t="s">
        <v>238</v>
      </c>
      <c r="F103" s="28" t="s">
        <v>379</v>
      </c>
      <c r="G103" s="25" t="s">
        <v>120</v>
      </c>
      <c r="H103" s="30">
        <v>41333</v>
      </c>
      <c r="I103" s="33">
        <v>10000</v>
      </c>
      <c r="J103" s="23">
        <f>I103*2.87/100</f>
        <v>287</v>
      </c>
      <c r="K103" s="34">
        <v>0</v>
      </c>
      <c r="L103" s="23">
        <f>I103*3.04/100</f>
        <v>304</v>
      </c>
      <c r="M103" s="25">
        <v>25</v>
      </c>
      <c r="N103" s="23">
        <f>I103-J103-K103-L103-M103</f>
        <v>9384</v>
      </c>
    </row>
    <row r="104" spans="1:14" x14ac:dyDescent="0.25">
      <c r="A104" s="20">
        <f t="shared" si="0"/>
        <v>96</v>
      </c>
      <c r="B104" s="28" t="s">
        <v>380</v>
      </c>
      <c r="C104" s="25" t="s">
        <v>381</v>
      </c>
      <c r="D104" s="20" t="s">
        <v>32</v>
      </c>
      <c r="E104" s="28" t="s">
        <v>341</v>
      </c>
      <c r="F104" s="28" t="s">
        <v>382</v>
      </c>
      <c r="G104" s="25" t="s">
        <v>120</v>
      </c>
      <c r="H104" s="30">
        <v>40322</v>
      </c>
      <c r="I104" s="33">
        <v>10000</v>
      </c>
      <c r="J104" s="23">
        <f>I104*2.87/100</f>
        <v>287</v>
      </c>
      <c r="K104" s="34">
        <v>0</v>
      </c>
      <c r="L104" s="23">
        <f>I104*3.04/100</f>
        <v>304</v>
      </c>
      <c r="M104" s="25">
        <v>25</v>
      </c>
      <c r="N104" s="23">
        <f>I104-J104-K104-L104-M104</f>
        <v>9384</v>
      </c>
    </row>
    <row r="105" spans="1:14" x14ac:dyDescent="0.25">
      <c r="A105" s="20">
        <f t="shared" si="0"/>
        <v>97</v>
      </c>
      <c r="B105" s="28" t="s">
        <v>383</v>
      </c>
      <c r="C105" s="25" t="s">
        <v>384</v>
      </c>
      <c r="D105" s="20" t="s">
        <v>32</v>
      </c>
      <c r="E105" s="28" t="s">
        <v>385</v>
      </c>
      <c r="F105" s="28" t="s">
        <v>386</v>
      </c>
      <c r="G105" s="25" t="s">
        <v>120</v>
      </c>
      <c r="H105" s="30">
        <v>40842</v>
      </c>
      <c r="I105" s="33">
        <v>10000</v>
      </c>
      <c r="J105" s="23">
        <f>I105*2.87/100</f>
        <v>287</v>
      </c>
      <c r="K105" s="34">
        <v>0</v>
      </c>
      <c r="L105" s="23">
        <f>I105*3.04/100</f>
        <v>304</v>
      </c>
      <c r="M105" s="25">
        <v>25</v>
      </c>
      <c r="N105" s="23">
        <f>I105-J105-K105-L105-M105</f>
        <v>9384</v>
      </c>
    </row>
    <row r="106" spans="1:14" x14ac:dyDescent="0.25">
      <c r="A106" s="20">
        <f t="shared" si="0"/>
        <v>98</v>
      </c>
      <c r="B106" s="28" t="s">
        <v>387</v>
      </c>
      <c r="C106" s="25" t="s">
        <v>388</v>
      </c>
      <c r="D106" s="20" t="s">
        <v>23</v>
      </c>
      <c r="E106" s="28" t="s">
        <v>332</v>
      </c>
      <c r="F106" s="28" t="s">
        <v>389</v>
      </c>
      <c r="G106" s="25" t="s">
        <v>120</v>
      </c>
      <c r="H106" s="30">
        <v>40281</v>
      </c>
      <c r="I106" s="33">
        <v>10000</v>
      </c>
      <c r="J106" s="23">
        <f>I106*2.87/100</f>
        <v>287</v>
      </c>
      <c r="K106" s="34">
        <v>0</v>
      </c>
      <c r="L106" s="23">
        <f>I106*3.04/100</f>
        <v>304</v>
      </c>
      <c r="M106" s="25">
        <v>25</v>
      </c>
      <c r="N106" s="23">
        <f>I106-J106-K106-L106-M106</f>
        <v>9384</v>
      </c>
    </row>
    <row r="107" spans="1:14" x14ac:dyDescent="0.25">
      <c r="A107" s="20">
        <f t="shared" si="0"/>
        <v>99</v>
      </c>
      <c r="B107" s="28" t="s">
        <v>39</v>
      </c>
      <c r="C107" s="25" t="s">
        <v>390</v>
      </c>
      <c r="D107" s="20" t="s">
        <v>23</v>
      </c>
      <c r="E107" s="28" t="s">
        <v>302</v>
      </c>
      <c r="F107" s="28" t="s">
        <v>391</v>
      </c>
      <c r="G107" s="25" t="s">
        <v>120</v>
      </c>
      <c r="H107" s="30">
        <v>40017</v>
      </c>
      <c r="I107" s="33">
        <v>10000</v>
      </c>
      <c r="J107" s="23">
        <f>I107*2.87/100</f>
        <v>287</v>
      </c>
      <c r="K107" s="34">
        <v>0</v>
      </c>
      <c r="L107" s="23">
        <f>I107*3.04/100</f>
        <v>304</v>
      </c>
      <c r="M107" s="25">
        <v>25</v>
      </c>
      <c r="N107" s="23">
        <f>I107-J107-K107-L107-M107</f>
        <v>9384</v>
      </c>
    </row>
    <row r="108" spans="1:14" x14ac:dyDescent="0.25">
      <c r="A108" s="20">
        <f t="shared" si="0"/>
        <v>100</v>
      </c>
      <c r="B108" s="28" t="s">
        <v>392</v>
      </c>
      <c r="C108" s="25" t="s">
        <v>393</v>
      </c>
      <c r="D108" s="20" t="s">
        <v>32</v>
      </c>
      <c r="E108" s="28" t="s">
        <v>341</v>
      </c>
      <c r="F108" s="28" t="s">
        <v>386</v>
      </c>
      <c r="G108" s="25" t="s">
        <v>120</v>
      </c>
      <c r="H108" s="30">
        <v>42709</v>
      </c>
      <c r="I108" s="33">
        <v>10000</v>
      </c>
      <c r="J108" s="23">
        <f>I108*2.87/100</f>
        <v>287</v>
      </c>
      <c r="K108" s="34">
        <v>0</v>
      </c>
      <c r="L108" s="23">
        <f>I108*3.04/100</f>
        <v>304</v>
      </c>
      <c r="M108" s="25">
        <v>25</v>
      </c>
      <c r="N108" s="23">
        <f>I108-J108-K108-L108-M108</f>
        <v>9384</v>
      </c>
    </row>
    <row r="109" spans="1:14" x14ac:dyDescent="0.25">
      <c r="A109" s="20">
        <f t="shared" si="0"/>
        <v>101</v>
      </c>
      <c r="B109" s="28" t="s">
        <v>394</v>
      </c>
      <c r="C109" s="25" t="s">
        <v>395</v>
      </c>
      <c r="D109" s="20" t="s">
        <v>23</v>
      </c>
      <c r="E109" s="28" t="s">
        <v>332</v>
      </c>
      <c r="F109" s="28" t="s">
        <v>370</v>
      </c>
      <c r="G109" s="25" t="s">
        <v>120</v>
      </c>
      <c r="H109" s="30">
        <v>42863</v>
      </c>
      <c r="I109" s="33">
        <v>10000</v>
      </c>
      <c r="J109" s="23">
        <f>I109*2.87/100</f>
        <v>287</v>
      </c>
      <c r="K109" s="34">
        <v>0</v>
      </c>
      <c r="L109" s="23">
        <f>I109*3.04/100</f>
        <v>304</v>
      </c>
      <c r="M109" s="25">
        <v>25</v>
      </c>
      <c r="N109" s="23">
        <f>I109-J109-K109-L109-M109</f>
        <v>9384</v>
      </c>
    </row>
    <row r="110" spans="1:14" x14ac:dyDescent="0.25">
      <c r="A110" s="20">
        <f t="shared" si="0"/>
        <v>102</v>
      </c>
      <c r="B110" s="28" t="s">
        <v>396</v>
      </c>
      <c r="C110" s="25" t="s">
        <v>397</v>
      </c>
      <c r="D110" s="20" t="s">
        <v>23</v>
      </c>
      <c r="E110" s="28" t="s">
        <v>302</v>
      </c>
      <c r="F110" s="28" t="s">
        <v>398</v>
      </c>
      <c r="G110" s="25" t="s">
        <v>120</v>
      </c>
      <c r="H110" s="30">
        <v>41609</v>
      </c>
      <c r="I110" s="33">
        <v>10000</v>
      </c>
      <c r="J110" s="23">
        <f>I110*2.87/100</f>
        <v>287</v>
      </c>
      <c r="K110" s="34">
        <v>0</v>
      </c>
      <c r="L110" s="23">
        <f>I110*3.04/100</f>
        <v>304</v>
      </c>
      <c r="M110" s="25">
        <v>25</v>
      </c>
      <c r="N110" s="23">
        <f>I110-J110-K110-L110-M110</f>
        <v>9384</v>
      </c>
    </row>
    <row r="111" spans="1:14" x14ac:dyDescent="0.25">
      <c r="A111" s="20">
        <f t="shared" si="0"/>
        <v>103</v>
      </c>
      <c r="B111" s="28" t="s">
        <v>399</v>
      </c>
      <c r="C111" s="25" t="s">
        <v>400</v>
      </c>
      <c r="D111" s="20" t="s">
        <v>23</v>
      </c>
      <c r="E111" s="28" t="s">
        <v>302</v>
      </c>
      <c r="F111" s="28" t="s">
        <v>401</v>
      </c>
      <c r="G111" s="25" t="s">
        <v>120</v>
      </c>
      <c r="H111" s="30">
        <v>41609</v>
      </c>
      <c r="I111" s="33">
        <v>10000</v>
      </c>
      <c r="J111" s="23">
        <f>I111*2.87/100</f>
        <v>287</v>
      </c>
      <c r="K111" s="34">
        <v>0</v>
      </c>
      <c r="L111" s="23">
        <f>I111*3.04/100</f>
        <v>304</v>
      </c>
      <c r="M111" s="25">
        <v>25</v>
      </c>
      <c r="N111" s="23">
        <f>I111-J111-K111-L111-M111</f>
        <v>9384</v>
      </c>
    </row>
    <row r="112" spans="1:14" x14ac:dyDescent="0.25">
      <c r="A112" s="20">
        <f t="shared" si="0"/>
        <v>104</v>
      </c>
      <c r="B112" s="28" t="s">
        <v>402</v>
      </c>
      <c r="C112" s="25" t="s">
        <v>403</v>
      </c>
      <c r="D112" s="20" t="s">
        <v>23</v>
      </c>
      <c r="E112" s="28" t="s">
        <v>302</v>
      </c>
      <c r="F112" s="28" t="s">
        <v>404</v>
      </c>
      <c r="G112" s="25" t="s">
        <v>120</v>
      </c>
      <c r="H112" s="30">
        <v>39533</v>
      </c>
      <c r="I112" s="33">
        <v>10000</v>
      </c>
      <c r="J112" s="23">
        <f>I112*2.87/100</f>
        <v>287</v>
      </c>
      <c r="K112" s="34">
        <v>0</v>
      </c>
      <c r="L112" s="23">
        <f>I112*3.04/100</f>
        <v>304</v>
      </c>
      <c r="M112" s="25">
        <v>25</v>
      </c>
      <c r="N112" s="23">
        <f>I112-J112-K112-L112-M112</f>
        <v>9384</v>
      </c>
    </row>
    <row r="113" spans="1:14" x14ac:dyDescent="0.25">
      <c r="A113" s="20">
        <f t="shared" si="0"/>
        <v>105</v>
      </c>
      <c r="B113" s="28" t="s">
        <v>405</v>
      </c>
      <c r="C113" s="25" t="s">
        <v>406</v>
      </c>
      <c r="D113" s="20" t="s">
        <v>32</v>
      </c>
      <c r="E113" s="28" t="s">
        <v>341</v>
      </c>
      <c r="F113" s="28" t="s">
        <v>370</v>
      </c>
      <c r="G113" s="25" t="s">
        <v>120</v>
      </c>
      <c r="H113" s="30">
        <v>41207</v>
      </c>
      <c r="I113" s="33">
        <v>10000</v>
      </c>
      <c r="J113" s="23">
        <f>I113*2.87/100</f>
        <v>287</v>
      </c>
      <c r="K113" s="34">
        <v>0</v>
      </c>
      <c r="L113" s="23">
        <f>I113*3.04/100</f>
        <v>304</v>
      </c>
      <c r="M113" s="25">
        <v>25</v>
      </c>
      <c r="N113" s="23">
        <f>I113-J113-K113-L113-M113</f>
        <v>9384</v>
      </c>
    </row>
    <row r="114" spans="1:14" x14ac:dyDescent="0.25">
      <c r="A114" s="20">
        <f t="shared" si="0"/>
        <v>106</v>
      </c>
      <c r="B114" s="28" t="s">
        <v>407</v>
      </c>
      <c r="C114" s="25" t="s">
        <v>408</v>
      </c>
      <c r="D114" s="20" t="s">
        <v>23</v>
      </c>
      <c r="E114" s="28" t="s">
        <v>302</v>
      </c>
      <c r="F114" s="28" t="s">
        <v>409</v>
      </c>
      <c r="G114" s="25" t="s">
        <v>120</v>
      </c>
      <c r="H114" s="30">
        <v>40150</v>
      </c>
      <c r="I114" s="33">
        <v>10000</v>
      </c>
      <c r="J114" s="23">
        <f>I114*2.87/100</f>
        <v>287</v>
      </c>
      <c r="K114" s="34">
        <v>0</v>
      </c>
      <c r="L114" s="23">
        <f>I114*3.04/100</f>
        <v>304</v>
      </c>
      <c r="M114" s="25">
        <v>25</v>
      </c>
      <c r="N114" s="23">
        <f>I114-J114-K114-L114-M114</f>
        <v>9384</v>
      </c>
    </row>
    <row r="115" spans="1:14" x14ac:dyDescent="0.25">
      <c r="A115" s="20">
        <f t="shared" si="0"/>
        <v>107</v>
      </c>
      <c r="B115" s="28" t="s">
        <v>410</v>
      </c>
      <c r="C115" s="25" t="s">
        <v>411</v>
      </c>
      <c r="D115" s="20" t="s">
        <v>32</v>
      </c>
      <c r="E115" s="28" t="s">
        <v>341</v>
      </c>
      <c r="F115" s="28" t="s">
        <v>348</v>
      </c>
      <c r="G115" s="25" t="s">
        <v>120</v>
      </c>
      <c r="H115" s="30">
        <v>40550</v>
      </c>
      <c r="I115" s="33">
        <v>10000</v>
      </c>
      <c r="J115" s="23">
        <f>I115*2.87/100</f>
        <v>287</v>
      </c>
      <c r="K115" s="34">
        <v>0</v>
      </c>
      <c r="L115" s="23">
        <f>I115*3.04/100</f>
        <v>304</v>
      </c>
      <c r="M115" s="25">
        <v>25</v>
      </c>
      <c r="N115" s="23">
        <f>I115-J115-K115-L115-M115</f>
        <v>9384</v>
      </c>
    </row>
    <row r="116" spans="1:14" x14ac:dyDescent="0.25">
      <c r="A116" s="20">
        <f t="shared" si="0"/>
        <v>108</v>
      </c>
      <c r="B116" s="28" t="s">
        <v>412</v>
      </c>
      <c r="C116" s="25" t="s">
        <v>413</v>
      </c>
      <c r="D116" s="83" t="s">
        <v>23</v>
      </c>
      <c r="E116" s="28" t="s">
        <v>302</v>
      </c>
      <c r="F116" s="38" t="s">
        <v>414</v>
      </c>
      <c r="G116" s="28" t="s">
        <v>120</v>
      </c>
      <c r="H116" s="30">
        <v>44927</v>
      </c>
      <c r="I116" s="92">
        <v>10000</v>
      </c>
      <c r="J116" s="23">
        <f>I116*2.87/100</f>
        <v>287</v>
      </c>
      <c r="K116" s="34">
        <v>0</v>
      </c>
      <c r="L116" s="23">
        <f>I116*3.04/100</f>
        <v>304</v>
      </c>
      <c r="M116" s="25">
        <v>25</v>
      </c>
      <c r="N116" s="23">
        <f>I116-J116-K116-L116-M116</f>
        <v>9384</v>
      </c>
    </row>
    <row r="117" spans="1:14" x14ac:dyDescent="0.25">
      <c r="A117" s="20">
        <f t="shared" si="0"/>
        <v>109</v>
      </c>
      <c r="B117" s="28" t="s">
        <v>415</v>
      </c>
      <c r="C117" s="25" t="s">
        <v>416</v>
      </c>
      <c r="D117" s="83" t="s">
        <v>23</v>
      </c>
      <c r="E117" s="91" t="s">
        <v>302</v>
      </c>
      <c r="F117" s="91" t="s">
        <v>79</v>
      </c>
      <c r="G117" s="28" t="s">
        <v>120</v>
      </c>
      <c r="H117" s="30">
        <v>44927</v>
      </c>
      <c r="I117" s="93">
        <v>10000</v>
      </c>
      <c r="J117" s="23">
        <f>I117*2.87/100</f>
        <v>287</v>
      </c>
      <c r="K117" s="34">
        <v>0</v>
      </c>
      <c r="L117" s="23">
        <f>I117*3.04/100</f>
        <v>304</v>
      </c>
      <c r="M117" s="25">
        <v>25</v>
      </c>
      <c r="N117" s="23">
        <f>I117-J117-K117-L117-M117</f>
        <v>9384</v>
      </c>
    </row>
    <row r="118" spans="1:14" x14ac:dyDescent="0.25">
      <c r="A118" s="20">
        <f t="shared" si="0"/>
        <v>110</v>
      </c>
      <c r="B118" s="28" t="s">
        <v>239</v>
      </c>
      <c r="C118" s="25" t="s">
        <v>417</v>
      </c>
      <c r="D118" s="83" t="s">
        <v>23</v>
      </c>
      <c r="E118" s="91" t="s">
        <v>302</v>
      </c>
      <c r="F118" s="91" t="s">
        <v>418</v>
      </c>
      <c r="G118" s="28" t="s">
        <v>120</v>
      </c>
      <c r="H118" s="30">
        <v>44927</v>
      </c>
      <c r="I118" s="93">
        <v>10000</v>
      </c>
      <c r="J118" s="23">
        <f>I118*2.87/100</f>
        <v>287</v>
      </c>
      <c r="K118" s="34">
        <v>0</v>
      </c>
      <c r="L118" s="23">
        <f>I118*3.04/100</f>
        <v>304</v>
      </c>
      <c r="M118" s="25">
        <v>25</v>
      </c>
      <c r="N118" s="23">
        <f>I118-J118-K118-L118-M118</f>
        <v>9384</v>
      </c>
    </row>
    <row r="119" spans="1:14" x14ac:dyDescent="0.25">
      <c r="A119" s="20">
        <f t="shared" si="0"/>
        <v>111</v>
      </c>
      <c r="B119" s="28" t="s">
        <v>419</v>
      </c>
      <c r="C119" s="25" t="s">
        <v>420</v>
      </c>
      <c r="D119" s="83" t="s">
        <v>23</v>
      </c>
      <c r="E119" s="91" t="s">
        <v>302</v>
      </c>
      <c r="F119" s="91" t="s">
        <v>421</v>
      </c>
      <c r="G119" s="28" t="s">
        <v>120</v>
      </c>
      <c r="H119" s="30">
        <v>44927</v>
      </c>
      <c r="I119" s="93">
        <v>10000</v>
      </c>
      <c r="J119" s="23">
        <f>I119*2.87/100</f>
        <v>287</v>
      </c>
      <c r="K119" s="34">
        <v>0</v>
      </c>
      <c r="L119" s="23">
        <f>I119*3.04/100</f>
        <v>304</v>
      </c>
      <c r="M119" s="25">
        <v>25</v>
      </c>
      <c r="N119" s="23">
        <f>I119-J119-K119-L119-M119</f>
        <v>9384</v>
      </c>
    </row>
    <row r="120" spans="1:14" x14ac:dyDescent="0.25">
      <c r="A120" s="20">
        <f t="shared" si="0"/>
        <v>112</v>
      </c>
      <c r="B120" s="28" t="s">
        <v>422</v>
      </c>
      <c r="C120" s="25" t="s">
        <v>423</v>
      </c>
      <c r="D120" s="83" t="s">
        <v>23</v>
      </c>
      <c r="E120" s="91" t="s">
        <v>302</v>
      </c>
      <c r="F120" s="91" t="s">
        <v>421</v>
      </c>
      <c r="G120" s="28" t="s">
        <v>120</v>
      </c>
      <c r="H120" s="30">
        <v>44927</v>
      </c>
      <c r="I120" s="93">
        <v>10000</v>
      </c>
      <c r="J120" s="23">
        <f>I120*2.87/100</f>
        <v>287</v>
      </c>
      <c r="K120" s="34">
        <v>0</v>
      </c>
      <c r="L120" s="23">
        <f>I120*3.04/100</f>
        <v>304</v>
      </c>
      <c r="M120" s="25">
        <v>25</v>
      </c>
      <c r="N120" s="23">
        <f>I120-J120-K120-L120-M120</f>
        <v>9384</v>
      </c>
    </row>
    <row r="121" spans="1:14" x14ac:dyDescent="0.25">
      <c r="A121" s="20">
        <f t="shared" si="0"/>
        <v>113</v>
      </c>
      <c r="B121" s="28" t="s">
        <v>424</v>
      </c>
      <c r="C121" s="25" t="s">
        <v>425</v>
      </c>
      <c r="D121" s="83" t="s">
        <v>23</v>
      </c>
      <c r="E121" s="91" t="s">
        <v>302</v>
      </c>
      <c r="F121" s="91" t="s">
        <v>426</v>
      </c>
      <c r="G121" s="28" t="s">
        <v>120</v>
      </c>
      <c r="H121" s="30">
        <v>44927</v>
      </c>
      <c r="I121" s="93">
        <v>10000</v>
      </c>
      <c r="J121" s="23">
        <f>I121*2.87/100</f>
        <v>287</v>
      </c>
      <c r="K121" s="34">
        <v>0</v>
      </c>
      <c r="L121" s="23">
        <f>I121*3.04/100</f>
        <v>304</v>
      </c>
      <c r="M121" s="25">
        <v>25</v>
      </c>
      <c r="N121" s="23">
        <f>I121-J121-K121-L121-M121</f>
        <v>9384</v>
      </c>
    </row>
    <row r="122" spans="1:14" x14ac:dyDescent="0.25">
      <c r="A122" s="20">
        <f t="shared" si="0"/>
        <v>114</v>
      </c>
      <c r="B122" s="28" t="s">
        <v>427</v>
      </c>
      <c r="C122" s="25" t="s">
        <v>428</v>
      </c>
      <c r="D122" s="83" t="s">
        <v>23</v>
      </c>
      <c r="E122" s="91" t="s">
        <v>302</v>
      </c>
      <c r="F122" s="91" t="s">
        <v>429</v>
      </c>
      <c r="G122" s="28" t="s">
        <v>120</v>
      </c>
      <c r="H122" s="30">
        <v>44927</v>
      </c>
      <c r="I122" s="93">
        <v>10000</v>
      </c>
      <c r="J122" s="23">
        <f>I122*2.87/100</f>
        <v>287</v>
      </c>
      <c r="K122" s="34">
        <v>0</v>
      </c>
      <c r="L122" s="23">
        <f>I122*3.04/100</f>
        <v>304</v>
      </c>
      <c r="M122" s="25">
        <v>25</v>
      </c>
      <c r="N122" s="23">
        <f>I122-J122-K122-L122-M122</f>
        <v>9384</v>
      </c>
    </row>
    <row r="123" spans="1:14" x14ac:dyDescent="0.25">
      <c r="A123" s="20">
        <f t="shared" si="0"/>
        <v>115</v>
      </c>
      <c r="B123" s="28" t="s">
        <v>430</v>
      </c>
      <c r="C123" s="25" t="s">
        <v>431</v>
      </c>
      <c r="D123" s="83" t="s">
        <v>23</v>
      </c>
      <c r="E123" s="91" t="s">
        <v>302</v>
      </c>
      <c r="F123" s="91" t="s">
        <v>432</v>
      </c>
      <c r="G123" s="28" t="s">
        <v>120</v>
      </c>
      <c r="H123" s="30">
        <v>44927</v>
      </c>
      <c r="I123" s="93">
        <v>10000</v>
      </c>
      <c r="J123" s="23">
        <f>I123*2.87/100</f>
        <v>287</v>
      </c>
      <c r="K123" s="34">
        <v>0</v>
      </c>
      <c r="L123" s="23">
        <f>I123*3.04/100</f>
        <v>304</v>
      </c>
      <c r="M123" s="25">
        <v>25</v>
      </c>
      <c r="N123" s="23">
        <f>I123-J123-K123-L123-M123</f>
        <v>9384</v>
      </c>
    </row>
    <row r="124" spans="1:14" x14ac:dyDescent="0.25">
      <c r="A124" s="20">
        <f t="shared" si="0"/>
        <v>116</v>
      </c>
      <c r="B124" s="28" t="s">
        <v>433</v>
      </c>
      <c r="C124" s="25" t="s">
        <v>434</v>
      </c>
      <c r="D124" s="83" t="s">
        <v>23</v>
      </c>
      <c r="E124" s="91" t="s">
        <v>302</v>
      </c>
      <c r="F124" s="91" t="s">
        <v>435</v>
      </c>
      <c r="G124" s="28" t="s">
        <v>120</v>
      </c>
      <c r="H124" s="30">
        <v>44927</v>
      </c>
      <c r="I124" s="93">
        <v>10000</v>
      </c>
      <c r="J124" s="23">
        <f>I124*2.87/100</f>
        <v>287</v>
      </c>
      <c r="K124" s="34">
        <v>0</v>
      </c>
      <c r="L124" s="23">
        <f>I124*3.04/100</f>
        <v>304</v>
      </c>
      <c r="M124" s="25">
        <v>25</v>
      </c>
      <c r="N124" s="23">
        <f>I124-J124-K124-L124-M124</f>
        <v>9384</v>
      </c>
    </row>
    <row r="125" spans="1:14" x14ac:dyDescent="0.25">
      <c r="A125" s="20">
        <f t="shared" ref="A125:A170" si="1">A124+1</f>
        <v>117</v>
      </c>
      <c r="B125" s="28" t="s">
        <v>436</v>
      </c>
      <c r="C125" s="25" t="s">
        <v>437</v>
      </c>
      <c r="D125" s="83" t="s">
        <v>23</v>
      </c>
      <c r="E125" s="91" t="s">
        <v>302</v>
      </c>
      <c r="F125" s="91" t="s">
        <v>432</v>
      </c>
      <c r="G125" s="28" t="s">
        <v>120</v>
      </c>
      <c r="H125" s="30">
        <v>44927</v>
      </c>
      <c r="I125" s="93">
        <v>10000</v>
      </c>
      <c r="J125" s="23">
        <f>I125*2.87/100</f>
        <v>287</v>
      </c>
      <c r="K125" s="34">
        <v>0</v>
      </c>
      <c r="L125" s="23">
        <f>I125*3.04/100</f>
        <v>304</v>
      </c>
      <c r="M125" s="25">
        <v>25</v>
      </c>
      <c r="N125" s="23">
        <f>I125-J125-K125-L125-M125</f>
        <v>9384</v>
      </c>
    </row>
    <row r="126" spans="1:14" x14ac:dyDescent="0.25">
      <c r="A126" s="20">
        <f t="shared" si="1"/>
        <v>118</v>
      </c>
      <c r="B126" s="28" t="s">
        <v>438</v>
      </c>
      <c r="C126" s="25" t="s">
        <v>439</v>
      </c>
      <c r="D126" s="83" t="s">
        <v>23</v>
      </c>
      <c r="E126" s="94" t="s">
        <v>302</v>
      </c>
      <c r="F126" s="91" t="s">
        <v>440</v>
      </c>
      <c r="G126" s="28" t="s">
        <v>120</v>
      </c>
      <c r="H126" s="30">
        <v>44927</v>
      </c>
      <c r="I126" s="93">
        <v>10000</v>
      </c>
      <c r="J126" s="23">
        <f>I126*2.87/100</f>
        <v>287</v>
      </c>
      <c r="K126" s="34">
        <v>0</v>
      </c>
      <c r="L126" s="23">
        <f>I126*3.04/100</f>
        <v>304</v>
      </c>
      <c r="M126" s="25">
        <v>25</v>
      </c>
      <c r="N126" s="23">
        <f>I126-J126-K126-L126-M126</f>
        <v>9384</v>
      </c>
    </row>
    <row r="127" spans="1:14" x14ac:dyDescent="0.25">
      <c r="A127" s="20">
        <f t="shared" si="1"/>
        <v>119</v>
      </c>
      <c r="B127" s="28" t="s">
        <v>441</v>
      </c>
      <c r="C127" s="25" t="s">
        <v>442</v>
      </c>
      <c r="D127" s="83" t="s">
        <v>23</v>
      </c>
      <c r="E127" s="94" t="s">
        <v>302</v>
      </c>
      <c r="F127" s="91" t="s">
        <v>429</v>
      </c>
      <c r="G127" s="28" t="s">
        <v>120</v>
      </c>
      <c r="H127" s="30">
        <v>44927</v>
      </c>
      <c r="I127" s="93">
        <v>10000</v>
      </c>
      <c r="J127" s="23">
        <f>I127*2.87/100</f>
        <v>287</v>
      </c>
      <c r="K127" s="34">
        <v>0</v>
      </c>
      <c r="L127" s="23">
        <f>I127*3.04/100</f>
        <v>304</v>
      </c>
      <c r="M127" s="25">
        <v>25</v>
      </c>
      <c r="N127" s="23">
        <f>I127-J127-K127-L127-M127</f>
        <v>9384</v>
      </c>
    </row>
    <row r="128" spans="1:14" x14ac:dyDescent="0.25">
      <c r="A128" s="20">
        <f t="shared" si="1"/>
        <v>120</v>
      </c>
      <c r="B128" s="28" t="s">
        <v>443</v>
      </c>
      <c r="C128" s="25" t="s">
        <v>444</v>
      </c>
      <c r="D128" s="83" t="s">
        <v>23</v>
      </c>
      <c r="E128" s="94" t="s">
        <v>302</v>
      </c>
      <c r="F128" s="91" t="s">
        <v>429</v>
      </c>
      <c r="G128" s="28" t="s">
        <v>120</v>
      </c>
      <c r="H128" s="30">
        <v>44927</v>
      </c>
      <c r="I128" s="93">
        <v>10000</v>
      </c>
      <c r="J128" s="23">
        <f>I128*2.87/100</f>
        <v>287</v>
      </c>
      <c r="K128" s="34">
        <v>0</v>
      </c>
      <c r="L128" s="23">
        <f>I128*3.04/100</f>
        <v>304</v>
      </c>
      <c r="M128" s="25">
        <v>25</v>
      </c>
      <c r="N128" s="23">
        <f>I128-J128-K128-L128-M128</f>
        <v>9384</v>
      </c>
    </row>
    <row r="129" spans="1:14" x14ac:dyDescent="0.25">
      <c r="A129" s="20">
        <f t="shared" si="1"/>
        <v>121</v>
      </c>
      <c r="B129" s="28" t="s">
        <v>445</v>
      </c>
      <c r="C129" s="25" t="s">
        <v>446</v>
      </c>
      <c r="D129" s="83" t="s">
        <v>23</v>
      </c>
      <c r="E129" s="94" t="s">
        <v>302</v>
      </c>
      <c r="F129" s="91" t="s">
        <v>447</v>
      </c>
      <c r="G129" s="28" t="s">
        <v>120</v>
      </c>
      <c r="H129" s="30">
        <v>44927</v>
      </c>
      <c r="I129" s="93">
        <v>10000</v>
      </c>
      <c r="J129" s="23">
        <f>I129*2.87/100</f>
        <v>287</v>
      </c>
      <c r="K129" s="34">
        <v>0</v>
      </c>
      <c r="L129" s="23">
        <f>I129*3.04/100</f>
        <v>304</v>
      </c>
      <c r="M129" s="25">
        <v>25</v>
      </c>
      <c r="N129" s="23">
        <f>I129-J129-K129-L129-M129</f>
        <v>9384</v>
      </c>
    </row>
    <row r="130" spans="1:14" x14ac:dyDescent="0.25">
      <c r="A130" s="20">
        <f t="shared" si="1"/>
        <v>122</v>
      </c>
      <c r="B130" s="28" t="s">
        <v>448</v>
      </c>
      <c r="C130" s="25" t="s">
        <v>449</v>
      </c>
      <c r="D130" s="83" t="s">
        <v>23</v>
      </c>
      <c r="E130" s="94" t="s">
        <v>302</v>
      </c>
      <c r="F130" s="91" t="s">
        <v>418</v>
      </c>
      <c r="G130" s="28" t="s">
        <v>120</v>
      </c>
      <c r="H130" s="30">
        <v>44927</v>
      </c>
      <c r="I130" s="93">
        <v>10000</v>
      </c>
      <c r="J130" s="23">
        <f>I130*2.87/100</f>
        <v>287</v>
      </c>
      <c r="K130" s="34">
        <v>0</v>
      </c>
      <c r="L130" s="23">
        <f>I130*3.04/100</f>
        <v>304</v>
      </c>
      <c r="M130" s="25">
        <v>25</v>
      </c>
      <c r="N130" s="23">
        <f>I130-J130-K130-L130-M130</f>
        <v>9384</v>
      </c>
    </row>
    <row r="131" spans="1:14" x14ac:dyDescent="0.25">
      <c r="A131" s="20">
        <f t="shared" si="1"/>
        <v>123</v>
      </c>
      <c r="B131" s="28" t="s">
        <v>450</v>
      </c>
      <c r="C131" s="25" t="s">
        <v>451</v>
      </c>
      <c r="D131" s="83" t="s">
        <v>23</v>
      </c>
      <c r="E131" s="94" t="s">
        <v>302</v>
      </c>
      <c r="F131" s="38" t="s">
        <v>452</v>
      </c>
      <c r="G131" s="28" t="s">
        <v>120</v>
      </c>
      <c r="H131" s="30">
        <v>44927</v>
      </c>
      <c r="I131" s="93">
        <v>10000</v>
      </c>
      <c r="J131" s="23">
        <f>I131*2.87/100</f>
        <v>287</v>
      </c>
      <c r="K131" s="34">
        <v>0</v>
      </c>
      <c r="L131" s="23">
        <f>I131*3.04/100</f>
        <v>304</v>
      </c>
      <c r="M131" s="25">
        <v>25</v>
      </c>
      <c r="N131" s="23">
        <f>I131-J131-K131-L131-M131</f>
        <v>9384</v>
      </c>
    </row>
    <row r="132" spans="1:14" ht="25.5" x14ac:dyDescent="0.25">
      <c r="A132" s="20">
        <f t="shared" si="1"/>
        <v>124</v>
      </c>
      <c r="B132" s="28" t="s">
        <v>453</v>
      </c>
      <c r="C132" s="25" t="s">
        <v>454</v>
      </c>
      <c r="D132" s="83" t="s">
        <v>23</v>
      </c>
      <c r="E132" s="28" t="s">
        <v>302</v>
      </c>
      <c r="F132" s="38" t="s">
        <v>455</v>
      </c>
      <c r="G132" s="28" t="s">
        <v>120</v>
      </c>
      <c r="H132" s="30">
        <v>44927</v>
      </c>
      <c r="I132" s="93">
        <v>10000</v>
      </c>
      <c r="J132" s="23">
        <f>I132*2.87/100</f>
        <v>287</v>
      </c>
      <c r="K132" s="34">
        <v>0</v>
      </c>
      <c r="L132" s="23">
        <f>I132*3.04/100</f>
        <v>304</v>
      </c>
      <c r="M132" s="25">
        <v>25</v>
      </c>
      <c r="N132" s="23">
        <f>I132-J132-K132-L132-M132</f>
        <v>9384</v>
      </c>
    </row>
    <row r="133" spans="1:14" x14ac:dyDescent="0.25">
      <c r="A133" s="20">
        <f t="shared" si="1"/>
        <v>125</v>
      </c>
      <c r="B133" s="28" t="s">
        <v>456</v>
      </c>
      <c r="C133" s="25" t="s">
        <v>457</v>
      </c>
      <c r="D133" s="83" t="s">
        <v>23</v>
      </c>
      <c r="E133" s="28" t="s">
        <v>302</v>
      </c>
      <c r="F133" s="38" t="s">
        <v>458</v>
      </c>
      <c r="G133" s="28" t="s">
        <v>120</v>
      </c>
      <c r="H133" s="30">
        <v>44927</v>
      </c>
      <c r="I133" s="93">
        <v>10000</v>
      </c>
      <c r="J133" s="23">
        <f>I133*2.87/100</f>
        <v>287</v>
      </c>
      <c r="K133" s="34">
        <v>0</v>
      </c>
      <c r="L133" s="23">
        <f>I133*3.04/100</f>
        <v>304</v>
      </c>
      <c r="M133" s="25">
        <v>25</v>
      </c>
      <c r="N133" s="23">
        <f>I133-J133-K133-L133-M133</f>
        <v>9384</v>
      </c>
    </row>
    <row r="134" spans="1:14" x14ac:dyDescent="0.25">
      <c r="A134" s="20">
        <f t="shared" si="1"/>
        <v>126</v>
      </c>
      <c r="B134" s="28" t="s">
        <v>459</v>
      </c>
      <c r="C134" s="25" t="s">
        <v>460</v>
      </c>
      <c r="D134" s="83" t="s">
        <v>23</v>
      </c>
      <c r="E134" s="28" t="s">
        <v>332</v>
      </c>
      <c r="F134" s="28" t="s">
        <v>461</v>
      </c>
      <c r="G134" s="28" t="s">
        <v>120</v>
      </c>
      <c r="H134" s="30">
        <v>40640</v>
      </c>
      <c r="I134" s="33">
        <v>10000</v>
      </c>
      <c r="J134" s="23">
        <f>I134*2.87/100</f>
        <v>287</v>
      </c>
      <c r="K134" s="34">
        <v>0</v>
      </c>
      <c r="L134" s="23">
        <f>I134*3.04/100</f>
        <v>304</v>
      </c>
      <c r="M134" s="25">
        <v>25</v>
      </c>
      <c r="N134" s="23">
        <f>I134-J134-K134-L134-M134</f>
        <v>9384</v>
      </c>
    </row>
    <row r="135" spans="1:14" x14ac:dyDescent="0.25">
      <c r="A135" s="20">
        <f t="shared" si="1"/>
        <v>127</v>
      </c>
      <c r="B135" s="28" t="s">
        <v>462</v>
      </c>
      <c r="C135" s="25" t="s">
        <v>463</v>
      </c>
      <c r="D135" s="20" t="s">
        <v>23</v>
      </c>
      <c r="E135" s="28" t="s">
        <v>332</v>
      </c>
      <c r="F135" s="28" t="s">
        <v>464</v>
      </c>
      <c r="G135" s="25" t="s">
        <v>120</v>
      </c>
      <c r="H135" s="30">
        <v>40817</v>
      </c>
      <c r="I135" s="33">
        <v>10000</v>
      </c>
      <c r="J135" s="23">
        <f>I135*2.87/100</f>
        <v>287</v>
      </c>
      <c r="K135" s="34">
        <v>0</v>
      </c>
      <c r="L135" s="23">
        <f>I135*3.04/100</f>
        <v>304</v>
      </c>
      <c r="M135" s="25">
        <v>25</v>
      </c>
      <c r="N135" s="23">
        <f>I135-J135-K135-L135-M135</f>
        <v>9384</v>
      </c>
    </row>
    <row r="136" spans="1:14" x14ac:dyDescent="0.25">
      <c r="A136" s="20">
        <f t="shared" si="1"/>
        <v>128</v>
      </c>
      <c r="B136" s="28" t="s">
        <v>465</v>
      </c>
      <c r="C136" s="25" t="s">
        <v>466</v>
      </c>
      <c r="D136" s="83" t="s">
        <v>23</v>
      </c>
      <c r="E136" s="28" t="s">
        <v>302</v>
      </c>
      <c r="F136" s="28" t="s">
        <v>467</v>
      </c>
      <c r="G136" s="28" t="s">
        <v>120</v>
      </c>
      <c r="H136" s="30">
        <v>44593</v>
      </c>
      <c r="I136" s="33">
        <v>10000</v>
      </c>
      <c r="J136" s="23">
        <f>I136*2.87/100</f>
        <v>287</v>
      </c>
      <c r="K136" s="34">
        <v>0</v>
      </c>
      <c r="L136" s="23">
        <f>I136*3.04/100</f>
        <v>304</v>
      </c>
      <c r="M136" s="25">
        <v>25</v>
      </c>
      <c r="N136" s="23">
        <f>I136-J136-K136-L136-M136</f>
        <v>9384</v>
      </c>
    </row>
    <row r="137" spans="1:14" x14ac:dyDescent="0.25">
      <c r="A137" s="20">
        <f t="shared" si="1"/>
        <v>129</v>
      </c>
      <c r="B137" s="28" t="s">
        <v>468</v>
      </c>
      <c r="C137" s="25" t="s">
        <v>469</v>
      </c>
      <c r="D137" s="83" t="s">
        <v>23</v>
      </c>
      <c r="E137" s="28" t="s">
        <v>470</v>
      </c>
      <c r="F137" s="28" t="s">
        <v>471</v>
      </c>
      <c r="G137" s="28" t="s">
        <v>120</v>
      </c>
      <c r="H137" s="30">
        <v>41609</v>
      </c>
      <c r="I137" s="33">
        <v>10000</v>
      </c>
      <c r="J137" s="23">
        <f>I137*2.87/100</f>
        <v>287</v>
      </c>
      <c r="K137" s="34">
        <v>0</v>
      </c>
      <c r="L137" s="23">
        <f>I137*3.04/100</f>
        <v>304</v>
      </c>
      <c r="M137" s="25">
        <v>25</v>
      </c>
      <c r="N137" s="23">
        <f>I137-J137-K137-L137-M137</f>
        <v>9384</v>
      </c>
    </row>
    <row r="138" spans="1:14" x14ac:dyDescent="0.25">
      <c r="A138" s="20">
        <f t="shared" si="1"/>
        <v>130</v>
      </c>
      <c r="B138" s="28" t="s">
        <v>472</v>
      </c>
      <c r="C138" s="25" t="s">
        <v>473</v>
      </c>
      <c r="D138" s="83" t="s">
        <v>23</v>
      </c>
      <c r="E138" s="28" t="s">
        <v>332</v>
      </c>
      <c r="F138" s="28" t="s">
        <v>474</v>
      </c>
      <c r="G138" s="28" t="s">
        <v>120</v>
      </c>
      <c r="H138" s="30">
        <v>40648</v>
      </c>
      <c r="I138" s="33">
        <v>10000</v>
      </c>
      <c r="J138" s="23">
        <f>I138*2.87/100</f>
        <v>287</v>
      </c>
      <c r="K138" s="34">
        <v>0</v>
      </c>
      <c r="L138" s="23">
        <f>I138*3.04/100</f>
        <v>304</v>
      </c>
      <c r="M138" s="25">
        <v>25</v>
      </c>
      <c r="N138" s="23">
        <f>I138-J138-K138-L138-M138</f>
        <v>9384</v>
      </c>
    </row>
    <row r="139" spans="1:14" x14ac:dyDescent="0.25">
      <c r="A139" s="20">
        <f t="shared" si="1"/>
        <v>131</v>
      </c>
      <c r="B139" s="28" t="s">
        <v>475</v>
      </c>
      <c r="C139" s="25" t="s">
        <v>476</v>
      </c>
      <c r="D139" s="83" t="s">
        <v>32</v>
      </c>
      <c r="E139" s="28" t="s">
        <v>322</v>
      </c>
      <c r="F139" s="28" t="s">
        <v>477</v>
      </c>
      <c r="G139" s="28" t="s">
        <v>120</v>
      </c>
      <c r="H139" s="30">
        <v>41034</v>
      </c>
      <c r="I139" s="33">
        <v>10000</v>
      </c>
      <c r="J139" s="23">
        <f>I139*2.87/100</f>
        <v>287</v>
      </c>
      <c r="K139" s="34">
        <v>0</v>
      </c>
      <c r="L139" s="23">
        <f>I139*3.04/100</f>
        <v>304</v>
      </c>
      <c r="M139" s="25">
        <v>25</v>
      </c>
      <c r="N139" s="23">
        <f>I139-J139-K139-L139-M139</f>
        <v>9384</v>
      </c>
    </row>
    <row r="140" spans="1:14" x14ac:dyDescent="0.25">
      <c r="A140" s="20">
        <f t="shared" si="1"/>
        <v>132</v>
      </c>
      <c r="B140" s="28" t="s">
        <v>478</v>
      </c>
      <c r="C140" s="25" t="s">
        <v>479</v>
      </c>
      <c r="D140" s="20" t="s">
        <v>32</v>
      </c>
      <c r="E140" s="28" t="s">
        <v>341</v>
      </c>
      <c r="F140" s="28" t="s">
        <v>480</v>
      </c>
      <c r="G140" s="25" t="s">
        <v>120</v>
      </c>
      <c r="H140" s="30">
        <v>44593</v>
      </c>
      <c r="I140" s="33">
        <v>10000</v>
      </c>
      <c r="J140" s="23">
        <f>I140*2.87/100</f>
        <v>287</v>
      </c>
      <c r="K140" s="34">
        <v>0</v>
      </c>
      <c r="L140" s="23">
        <f>I140*3.04/100</f>
        <v>304</v>
      </c>
      <c r="M140" s="25">
        <v>25</v>
      </c>
      <c r="N140" s="23">
        <f>I140-J140-K140-L140-M140</f>
        <v>9384</v>
      </c>
    </row>
    <row r="141" spans="1:14" x14ac:dyDescent="0.25">
      <c r="A141" s="20">
        <f t="shared" si="1"/>
        <v>133</v>
      </c>
      <c r="B141" s="28" t="s">
        <v>481</v>
      </c>
      <c r="C141" s="25" t="s">
        <v>482</v>
      </c>
      <c r="D141" s="83" t="s">
        <v>23</v>
      </c>
      <c r="E141" s="28" t="s">
        <v>302</v>
      </c>
      <c r="F141" s="28" t="s">
        <v>483</v>
      </c>
      <c r="G141" s="28" t="s">
        <v>120</v>
      </c>
      <c r="H141" s="30">
        <v>41609</v>
      </c>
      <c r="I141" s="33">
        <v>10000</v>
      </c>
      <c r="J141" s="23">
        <f>I141*2.87/100</f>
        <v>287</v>
      </c>
      <c r="K141" s="34">
        <v>0</v>
      </c>
      <c r="L141" s="23">
        <f>I141*3.04/100</f>
        <v>304</v>
      </c>
      <c r="M141" s="25">
        <v>25</v>
      </c>
      <c r="N141" s="23">
        <f>I141-J141-K141-L141-M141</f>
        <v>9384</v>
      </c>
    </row>
    <row r="142" spans="1:14" x14ac:dyDescent="0.25">
      <c r="A142" s="20">
        <f t="shared" si="1"/>
        <v>134</v>
      </c>
      <c r="B142" s="28" t="s">
        <v>484</v>
      </c>
      <c r="C142" s="25" t="s">
        <v>485</v>
      </c>
      <c r="D142" s="83" t="s">
        <v>23</v>
      </c>
      <c r="E142" s="28" t="s">
        <v>332</v>
      </c>
      <c r="F142" s="28" t="s">
        <v>329</v>
      </c>
      <c r="G142" s="28" t="s">
        <v>120</v>
      </c>
      <c r="H142" s="30">
        <v>40620</v>
      </c>
      <c r="I142" s="33">
        <v>10000</v>
      </c>
      <c r="J142" s="23">
        <f>I142*2.87/100</f>
        <v>287</v>
      </c>
      <c r="K142" s="34">
        <v>0</v>
      </c>
      <c r="L142" s="23">
        <f>I142*3.04/100</f>
        <v>304</v>
      </c>
      <c r="M142" s="25">
        <v>25</v>
      </c>
      <c r="N142" s="23">
        <f>I142-J142-K142-L142-M142</f>
        <v>9384</v>
      </c>
    </row>
    <row r="143" spans="1:14" x14ac:dyDescent="0.25">
      <c r="A143" s="20">
        <f t="shared" si="1"/>
        <v>135</v>
      </c>
      <c r="B143" s="28" t="s">
        <v>486</v>
      </c>
      <c r="C143" s="25" t="s">
        <v>487</v>
      </c>
      <c r="D143" s="83" t="s">
        <v>23</v>
      </c>
      <c r="E143" s="28" t="s">
        <v>332</v>
      </c>
      <c r="F143" s="28" t="s">
        <v>488</v>
      </c>
      <c r="G143" s="28" t="s">
        <v>120</v>
      </c>
      <c r="H143" s="30">
        <v>40184</v>
      </c>
      <c r="I143" s="33">
        <v>10000</v>
      </c>
      <c r="J143" s="23">
        <f>I143*2.87/100</f>
        <v>287</v>
      </c>
      <c r="K143" s="34">
        <v>0</v>
      </c>
      <c r="L143" s="23">
        <f>I143*3.04/100</f>
        <v>304</v>
      </c>
      <c r="M143" s="25">
        <v>25</v>
      </c>
      <c r="N143" s="23">
        <f>I143-J143-K143-L143-M143</f>
        <v>9384</v>
      </c>
    </row>
    <row r="144" spans="1:14" x14ac:dyDescent="0.25">
      <c r="A144" s="20">
        <f t="shared" si="1"/>
        <v>136</v>
      </c>
      <c r="B144" s="133" t="s">
        <v>489</v>
      </c>
      <c r="C144" s="136" t="s">
        <v>490</v>
      </c>
      <c r="D144" s="138" t="s">
        <v>23</v>
      </c>
      <c r="E144" s="28" t="s">
        <v>332</v>
      </c>
      <c r="F144" s="28" t="s">
        <v>491</v>
      </c>
      <c r="G144" s="28" t="s">
        <v>120</v>
      </c>
      <c r="H144" s="30">
        <v>40184</v>
      </c>
      <c r="I144" s="33">
        <v>10000</v>
      </c>
      <c r="J144" s="23">
        <f>I144*2.87/100</f>
        <v>287</v>
      </c>
      <c r="K144" s="34">
        <v>0</v>
      </c>
      <c r="L144" s="23">
        <f>I144*3.04/100</f>
        <v>304</v>
      </c>
      <c r="M144" s="25">
        <v>25</v>
      </c>
      <c r="N144" s="23">
        <f>I144-J144-K144-L144-M144</f>
        <v>9384</v>
      </c>
    </row>
    <row r="145" spans="1:14" x14ac:dyDescent="0.25">
      <c r="A145" s="20">
        <f t="shared" si="1"/>
        <v>137</v>
      </c>
      <c r="B145" s="28" t="s">
        <v>492</v>
      </c>
      <c r="C145" s="25" t="s">
        <v>493</v>
      </c>
      <c r="D145" s="83" t="s">
        <v>23</v>
      </c>
      <c r="E145" s="28" t="s">
        <v>302</v>
      </c>
      <c r="F145" s="28" t="s">
        <v>494</v>
      </c>
      <c r="G145" s="28" t="s">
        <v>120</v>
      </c>
      <c r="H145" s="30">
        <v>41455</v>
      </c>
      <c r="I145" s="33">
        <v>10000</v>
      </c>
      <c r="J145" s="23">
        <f>I145*2.87/100</f>
        <v>287</v>
      </c>
      <c r="K145" s="34">
        <v>0</v>
      </c>
      <c r="L145" s="23">
        <f>I145*3.04/100</f>
        <v>304</v>
      </c>
      <c r="M145" s="25">
        <v>25</v>
      </c>
      <c r="N145" s="23">
        <f>I145-J145-K145-L145-M145</f>
        <v>9384</v>
      </c>
    </row>
    <row r="146" spans="1:14" x14ac:dyDescent="0.25">
      <c r="A146" s="20">
        <f t="shared" si="1"/>
        <v>138</v>
      </c>
      <c r="B146" s="28" t="s">
        <v>495</v>
      </c>
      <c r="C146" s="25" t="s">
        <v>496</v>
      </c>
      <c r="D146" s="20" t="s">
        <v>32</v>
      </c>
      <c r="E146" s="28" t="s">
        <v>341</v>
      </c>
      <c r="F146" s="28" t="s">
        <v>497</v>
      </c>
      <c r="G146" s="25" t="s">
        <v>120</v>
      </c>
      <c r="H146" s="30">
        <v>44593</v>
      </c>
      <c r="I146" s="33">
        <v>10000</v>
      </c>
      <c r="J146" s="23">
        <f>I146*2.87/100</f>
        <v>287</v>
      </c>
      <c r="K146" s="34">
        <v>0</v>
      </c>
      <c r="L146" s="23">
        <f>I146*3.04/100</f>
        <v>304</v>
      </c>
      <c r="M146" s="25">
        <v>25</v>
      </c>
      <c r="N146" s="23">
        <f>I146-J146-K146-L146-M146</f>
        <v>9384</v>
      </c>
    </row>
    <row r="147" spans="1:14" x14ac:dyDescent="0.25">
      <c r="A147" s="20">
        <f t="shared" si="1"/>
        <v>139</v>
      </c>
      <c r="B147" s="28" t="s">
        <v>498</v>
      </c>
      <c r="C147" s="25" t="s">
        <v>499</v>
      </c>
      <c r="D147" s="83" t="s">
        <v>23</v>
      </c>
      <c r="E147" s="28" t="s">
        <v>302</v>
      </c>
      <c r="F147" s="28" t="s">
        <v>500</v>
      </c>
      <c r="G147" s="28" t="s">
        <v>120</v>
      </c>
      <c r="H147" s="30">
        <v>39785</v>
      </c>
      <c r="I147" s="33">
        <v>10000</v>
      </c>
      <c r="J147" s="23">
        <f>I147*2.87/100</f>
        <v>287</v>
      </c>
      <c r="K147" s="34">
        <v>0</v>
      </c>
      <c r="L147" s="23">
        <f>I147*3.04/100</f>
        <v>304</v>
      </c>
      <c r="M147" s="25">
        <v>25</v>
      </c>
      <c r="N147" s="23">
        <f>I147-J147-K147-L147-M147</f>
        <v>9384</v>
      </c>
    </row>
    <row r="148" spans="1:14" x14ac:dyDescent="0.25">
      <c r="A148" s="20">
        <f t="shared" si="1"/>
        <v>140</v>
      </c>
      <c r="B148" s="28" t="s">
        <v>501</v>
      </c>
      <c r="C148" s="25" t="s">
        <v>502</v>
      </c>
      <c r="D148" s="83" t="s">
        <v>23</v>
      </c>
      <c r="E148" s="28" t="s">
        <v>302</v>
      </c>
      <c r="F148" s="28" t="s">
        <v>503</v>
      </c>
      <c r="G148" s="28" t="s">
        <v>120</v>
      </c>
      <c r="H148" s="30">
        <v>39948</v>
      </c>
      <c r="I148" s="33">
        <v>10000</v>
      </c>
      <c r="J148" s="23">
        <f>I148*2.87/100</f>
        <v>287</v>
      </c>
      <c r="K148" s="34">
        <v>0</v>
      </c>
      <c r="L148" s="23">
        <f>I148*3.04/100</f>
        <v>304</v>
      </c>
      <c r="M148" s="25">
        <v>25</v>
      </c>
      <c r="N148" s="23">
        <f>I148-J148-K148-L148-M148</f>
        <v>9384</v>
      </c>
    </row>
    <row r="149" spans="1:14" ht="30" x14ac:dyDescent="0.25">
      <c r="A149" s="20">
        <f t="shared" si="1"/>
        <v>141</v>
      </c>
      <c r="B149" s="28" t="s">
        <v>504</v>
      </c>
      <c r="C149" s="25" t="s">
        <v>505</v>
      </c>
      <c r="D149" s="83" t="s">
        <v>23</v>
      </c>
      <c r="E149" s="28" t="s">
        <v>302</v>
      </c>
      <c r="F149" s="28" t="s">
        <v>483</v>
      </c>
      <c r="G149" s="28" t="s">
        <v>120</v>
      </c>
      <c r="H149" s="30">
        <v>39762</v>
      </c>
      <c r="I149" s="33">
        <v>10000</v>
      </c>
      <c r="J149" s="23">
        <f>I149*2.87/100</f>
        <v>287</v>
      </c>
      <c r="K149" s="34">
        <v>0</v>
      </c>
      <c r="L149" s="23">
        <f>I149*3.04/100</f>
        <v>304</v>
      </c>
      <c r="M149" s="25">
        <v>25</v>
      </c>
      <c r="N149" s="23">
        <f>I149-J149-K149-L149-M149</f>
        <v>9384</v>
      </c>
    </row>
    <row r="150" spans="1:14" ht="30" x14ac:dyDescent="0.25">
      <c r="A150" s="20">
        <f t="shared" si="1"/>
        <v>142</v>
      </c>
      <c r="B150" s="28" t="s">
        <v>506</v>
      </c>
      <c r="C150" s="25" t="s">
        <v>507</v>
      </c>
      <c r="D150" s="83" t="s">
        <v>23</v>
      </c>
      <c r="E150" s="28" t="s">
        <v>332</v>
      </c>
      <c r="F150" s="28" t="s">
        <v>508</v>
      </c>
      <c r="G150" s="28" t="s">
        <v>120</v>
      </c>
      <c r="H150" s="30">
        <v>41414</v>
      </c>
      <c r="I150" s="33">
        <v>10000</v>
      </c>
      <c r="J150" s="23">
        <f>I150*2.87/100</f>
        <v>287</v>
      </c>
      <c r="K150" s="34">
        <v>0</v>
      </c>
      <c r="L150" s="23">
        <f>I150*3.04/100</f>
        <v>304</v>
      </c>
      <c r="M150" s="25">
        <v>25</v>
      </c>
      <c r="N150" s="23">
        <f>I150-J150-K150-L150-M150</f>
        <v>9384</v>
      </c>
    </row>
    <row r="151" spans="1:14" x14ac:dyDescent="0.25">
      <c r="A151" s="20">
        <f t="shared" si="1"/>
        <v>143</v>
      </c>
      <c r="B151" s="28" t="s">
        <v>509</v>
      </c>
      <c r="C151" s="25" t="s">
        <v>510</v>
      </c>
      <c r="D151" s="83" t="s">
        <v>32</v>
      </c>
      <c r="E151" s="28" t="s">
        <v>322</v>
      </c>
      <c r="F151" s="28" t="s">
        <v>511</v>
      </c>
      <c r="G151" s="28" t="s">
        <v>120</v>
      </c>
      <c r="H151" s="30">
        <v>40454</v>
      </c>
      <c r="I151" s="33">
        <v>10000</v>
      </c>
      <c r="J151" s="23">
        <f>I151*2.87/100</f>
        <v>287</v>
      </c>
      <c r="K151" s="34">
        <v>0</v>
      </c>
      <c r="L151" s="23">
        <f>I151*3.04/100</f>
        <v>304</v>
      </c>
      <c r="M151" s="25">
        <v>25</v>
      </c>
      <c r="N151" s="23">
        <f>I151-J151-K151-L151-M151</f>
        <v>9384</v>
      </c>
    </row>
    <row r="152" spans="1:14" x14ac:dyDescent="0.25">
      <c r="A152" s="20">
        <f t="shared" si="1"/>
        <v>144</v>
      </c>
      <c r="B152" s="28" t="s">
        <v>512</v>
      </c>
      <c r="C152" s="25" t="s">
        <v>513</v>
      </c>
      <c r="D152" s="83" t="s">
        <v>32</v>
      </c>
      <c r="E152" s="28" t="s">
        <v>238</v>
      </c>
      <c r="F152" s="28" t="s">
        <v>483</v>
      </c>
      <c r="G152" s="28" t="s">
        <v>120</v>
      </c>
      <c r="H152" s="30">
        <v>41609</v>
      </c>
      <c r="I152" s="33">
        <v>10000</v>
      </c>
      <c r="J152" s="23">
        <f>I152*2.87/100</f>
        <v>287</v>
      </c>
      <c r="K152" s="34">
        <v>0</v>
      </c>
      <c r="L152" s="23">
        <f>I152*3.04/100</f>
        <v>304</v>
      </c>
      <c r="M152" s="25">
        <v>25</v>
      </c>
      <c r="N152" s="23">
        <f>I152-J152-K152-L152-M152</f>
        <v>9384</v>
      </c>
    </row>
    <row r="153" spans="1:14" x14ac:dyDescent="0.25">
      <c r="A153" s="20">
        <f t="shared" si="1"/>
        <v>145</v>
      </c>
      <c r="B153" s="28" t="s">
        <v>514</v>
      </c>
      <c r="C153" s="25" t="s">
        <v>515</v>
      </c>
      <c r="D153" s="83" t="s">
        <v>23</v>
      </c>
      <c r="E153" s="28" t="s">
        <v>302</v>
      </c>
      <c r="F153" s="28" t="s">
        <v>467</v>
      </c>
      <c r="G153" s="28" t="s">
        <v>120</v>
      </c>
      <c r="H153" s="30">
        <v>44713</v>
      </c>
      <c r="I153" s="33">
        <v>10000</v>
      </c>
      <c r="J153" s="23">
        <f>I153*2.87/100</f>
        <v>287</v>
      </c>
      <c r="K153" s="34">
        <v>0</v>
      </c>
      <c r="L153" s="23">
        <f>I153*3.04/100</f>
        <v>304</v>
      </c>
      <c r="M153" s="25">
        <v>25</v>
      </c>
      <c r="N153" s="23">
        <f>I153-J153-K153-L153-M153</f>
        <v>9384</v>
      </c>
    </row>
    <row r="154" spans="1:14" x14ac:dyDescent="0.25">
      <c r="A154" s="20">
        <f t="shared" si="1"/>
        <v>146</v>
      </c>
      <c r="B154" s="28" t="s">
        <v>516</v>
      </c>
      <c r="C154" s="25" t="s">
        <v>517</v>
      </c>
      <c r="D154" s="83" t="s">
        <v>23</v>
      </c>
      <c r="E154" s="28" t="s">
        <v>332</v>
      </c>
      <c r="F154" s="28" t="s">
        <v>518</v>
      </c>
      <c r="G154" s="28" t="s">
        <v>120</v>
      </c>
      <c r="H154" s="30">
        <v>40349</v>
      </c>
      <c r="I154" s="33">
        <v>10000</v>
      </c>
      <c r="J154" s="23">
        <f>I154*2.87/100</f>
        <v>287</v>
      </c>
      <c r="K154" s="34">
        <v>0</v>
      </c>
      <c r="L154" s="23">
        <f>I154*3.04/100</f>
        <v>304</v>
      </c>
      <c r="M154" s="25">
        <v>25</v>
      </c>
      <c r="N154" s="23">
        <f>I154-J154-K154-L154-M154</f>
        <v>9384</v>
      </c>
    </row>
    <row r="155" spans="1:14" x14ac:dyDescent="0.25">
      <c r="A155" s="20">
        <f t="shared" si="1"/>
        <v>147</v>
      </c>
      <c r="B155" s="37" t="s">
        <v>519</v>
      </c>
      <c r="C155" s="25" t="s">
        <v>520</v>
      </c>
      <c r="D155" s="137" t="s">
        <v>23</v>
      </c>
      <c r="E155" s="29" t="s">
        <v>302</v>
      </c>
      <c r="F155" s="28" t="s">
        <v>521</v>
      </c>
      <c r="G155" s="28" t="s">
        <v>120</v>
      </c>
      <c r="H155" s="30">
        <v>44457</v>
      </c>
      <c r="I155" s="80">
        <v>10000</v>
      </c>
      <c r="J155" s="23">
        <f>I155*2.87/100</f>
        <v>287</v>
      </c>
      <c r="K155" s="34">
        <v>0</v>
      </c>
      <c r="L155" s="23">
        <f>I155*3.04/100</f>
        <v>304</v>
      </c>
      <c r="M155" s="25">
        <v>25</v>
      </c>
      <c r="N155" s="23">
        <f>I155-J155-K155-L155-M155</f>
        <v>9384</v>
      </c>
    </row>
    <row r="156" spans="1:14" x14ac:dyDescent="0.25">
      <c r="A156" s="20">
        <f t="shared" si="1"/>
        <v>148</v>
      </c>
      <c r="B156" s="28" t="s">
        <v>239</v>
      </c>
      <c r="C156" s="25" t="s">
        <v>240</v>
      </c>
      <c r="D156" s="20" t="s">
        <v>23</v>
      </c>
      <c r="E156" s="28" t="s">
        <v>229</v>
      </c>
      <c r="F156" s="28" t="s">
        <v>229</v>
      </c>
      <c r="G156" s="25" t="s">
        <v>120</v>
      </c>
      <c r="H156" s="30">
        <v>44497</v>
      </c>
      <c r="I156" s="22">
        <v>10000</v>
      </c>
      <c r="J156" s="23">
        <f>I156*2.87/100</f>
        <v>287</v>
      </c>
      <c r="K156" s="34">
        <v>0</v>
      </c>
      <c r="L156" s="23">
        <f>I156*3.04/100</f>
        <v>304</v>
      </c>
      <c r="M156" s="25">
        <v>25</v>
      </c>
      <c r="N156" s="23">
        <f>I156-J156-K156-L156-M156</f>
        <v>9384</v>
      </c>
    </row>
    <row r="157" spans="1:14" x14ac:dyDescent="0.25">
      <c r="A157" s="20">
        <f t="shared" si="1"/>
        <v>149</v>
      </c>
      <c r="B157" s="109" t="s">
        <v>529</v>
      </c>
      <c r="C157" s="110" t="s">
        <v>530</v>
      </c>
      <c r="D157" s="20" t="s">
        <v>32</v>
      </c>
      <c r="E157" s="108" t="s">
        <v>238</v>
      </c>
      <c r="F157" s="116" t="s">
        <v>570</v>
      </c>
      <c r="G157" s="28" t="s">
        <v>120</v>
      </c>
      <c r="H157" s="117">
        <v>44958</v>
      </c>
      <c r="I157" s="119">
        <v>10000</v>
      </c>
      <c r="J157" s="23">
        <f>I157*2.87/100</f>
        <v>287</v>
      </c>
      <c r="K157" s="34">
        <v>0</v>
      </c>
      <c r="L157" s="23">
        <f>I157*3.04/100</f>
        <v>304</v>
      </c>
      <c r="M157" s="25">
        <v>25</v>
      </c>
      <c r="N157" s="23">
        <f>I157-J157-K157-L157-M157</f>
        <v>9384</v>
      </c>
    </row>
    <row r="158" spans="1:14" x14ac:dyDescent="0.25">
      <c r="A158" s="20">
        <f t="shared" si="1"/>
        <v>150</v>
      </c>
      <c r="B158" s="109" t="s">
        <v>541</v>
      </c>
      <c r="C158" s="110" t="s">
        <v>542</v>
      </c>
      <c r="D158" s="20" t="s">
        <v>32</v>
      </c>
      <c r="E158" s="108" t="s">
        <v>238</v>
      </c>
      <c r="F158" s="116" t="s">
        <v>571</v>
      </c>
      <c r="G158" s="28" t="s">
        <v>120</v>
      </c>
      <c r="H158" s="117">
        <v>44958</v>
      </c>
      <c r="I158" s="120">
        <v>10000</v>
      </c>
      <c r="J158" s="23">
        <f>I158*2.87/100</f>
        <v>287</v>
      </c>
      <c r="K158" s="34">
        <v>0</v>
      </c>
      <c r="L158" s="23">
        <f>I158*3.04/100</f>
        <v>304</v>
      </c>
      <c r="M158" s="25">
        <v>25</v>
      </c>
      <c r="N158" s="23">
        <f>I158-J158-K158-L158-M158</f>
        <v>9384</v>
      </c>
    </row>
    <row r="159" spans="1:14" ht="30" x14ac:dyDescent="0.25">
      <c r="A159" s="20">
        <f t="shared" si="1"/>
        <v>151</v>
      </c>
      <c r="B159" s="109" t="s">
        <v>543</v>
      </c>
      <c r="C159" s="110" t="s">
        <v>544</v>
      </c>
      <c r="D159" s="20" t="s">
        <v>32</v>
      </c>
      <c r="E159" s="108" t="s">
        <v>238</v>
      </c>
      <c r="F159" s="116" t="s">
        <v>572</v>
      </c>
      <c r="G159" s="28" t="s">
        <v>120</v>
      </c>
      <c r="H159" s="118">
        <v>44958</v>
      </c>
      <c r="I159" s="120">
        <v>10000</v>
      </c>
      <c r="J159" s="23">
        <f>I159*2.87/100</f>
        <v>287</v>
      </c>
      <c r="K159" s="34">
        <v>0</v>
      </c>
      <c r="L159" s="23">
        <f>I159*3.04/100</f>
        <v>304</v>
      </c>
      <c r="M159" s="25">
        <v>25</v>
      </c>
      <c r="N159" s="23">
        <f>I159-J159-K159-L159-M159</f>
        <v>9384</v>
      </c>
    </row>
    <row r="160" spans="1:14" x14ac:dyDescent="0.25">
      <c r="A160" s="20">
        <f t="shared" si="1"/>
        <v>152</v>
      </c>
      <c r="B160" s="111" t="s">
        <v>549</v>
      </c>
      <c r="C160" s="110" t="s">
        <v>550</v>
      </c>
      <c r="D160" s="20" t="s">
        <v>32</v>
      </c>
      <c r="E160" s="108" t="s">
        <v>238</v>
      </c>
      <c r="F160" s="108" t="s">
        <v>574</v>
      </c>
      <c r="G160" s="28" t="s">
        <v>120</v>
      </c>
      <c r="H160" s="117">
        <v>44958</v>
      </c>
      <c r="I160" s="120">
        <v>10000</v>
      </c>
      <c r="J160" s="23">
        <f>I160*2.87/100</f>
        <v>287</v>
      </c>
      <c r="K160" s="34">
        <v>0</v>
      </c>
      <c r="L160" s="23">
        <f>I160*3.04/100</f>
        <v>304</v>
      </c>
      <c r="M160" s="25">
        <v>25</v>
      </c>
      <c r="N160" s="23">
        <f>I160-J160-K160-L160-M160</f>
        <v>9384</v>
      </c>
    </row>
    <row r="161" spans="1:14" x14ac:dyDescent="0.25">
      <c r="A161" s="20">
        <f t="shared" si="1"/>
        <v>153</v>
      </c>
      <c r="B161" s="111" t="s">
        <v>551</v>
      </c>
      <c r="C161" s="110" t="s">
        <v>552</v>
      </c>
      <c r="D161" s="20" t="s">
        <v>32</v>
      </c>
      <c r="E161" s="108" t="s">
        <v>238</v>
      </c>
      <c r="F161" s="108" t="s">
        <v>432</v>
      </c>
      <c r="G161" s="28" t="s">
        <v>120</v>
      </c>
      <c r="H161" s="118">
        <v>44958</v>
      </c>
      <c r="I161" s="120">
        <v>10000</v>
      </c>
      <c r="J161" s="23">
        <f>I161*2.87/100</f>
        <v>287</v>
      </c>
      <c r="K161" s="34">
        <v>0</v>
      </c>
      <c r="L161" s="23">
        <f>I161*3.04/100</f>
        <v>304</v>
      </c>
      <c r="M161" s="25">
        <v>25</v>
      </c>
      <c r="N161" s="23">
        <f>I161-J161-K161-L161-M161</f>
        <v>9384</v>
      </c>
    </row>
    <row r="162" spans="1:14" x14ac:dyDescent="0.25">
      <c r="A162" s="20">
        <f t="shared" si="1"/>
        <v>154</v>
      </c>
      <c r="B162" s="111" t="s">
        <v>553</v>
      </c>
      <c r="C162" s="110" t="s">
        <v>554</v>
      </c>
      <c r="D162" s="20" t="s">
        <v>32</v>
      </c>
      <c r="E162" s="108" t="s">
        <v>238</v>
      </c>
      <c r="F162" s="108" t="s">
        <v>575</v>
      </c>
      <c r="G162" s="28" t="s">
        <v>120</v>
      </c>
      <c r="H162" s="117">
        <v>44958</v>
      </c>
      <c r="I162" s="120">
        <v>10000</v>
      </c>
      <c r="J162" s="23">
        <f>I162*2.87/100</f>
        <v>287</v>
      </c>
      <c r="K162" s="34">
        <v>0</v>
      </c>
      <c r="L162" s="23">
        <f>I162*3.04/100</f>
        <v>304</v>
      </c>
      <c r="M162" s="25">
        <v>25</v>
      </c>
      <c r="N162" s="23">
        <f>I162-J162-K162-L162-M162</f>
        <v>9384</v>
      </c>
    </row>
    <row r="163" spans="1:14" x14ac:dyDescent="0.25">
      <c r="A163" s="20">
        <f t="shared" si="1"/>
        <v>155</v>
      </c>
      <c r="B163" s="111" t="s">
        <v>555</v>
      </c>
      <c r="C163" s="110" t="s">
        <v>556</v>
      </c>
      <c r="D163" s="20" t="s">
        <v>32</v>
      </c>
      <c r="E163" s="108" t="s">
        <v>238</v>
      </c>
      <c r="F163" s="115" t="s">
        <v>283</v>
      </c>
      <c r="G163" s="28" t="s">
        <v>120</v>
      </c>
      <c r="H163" s="118">
        <v>44958</v>
      </c>
      <c r="I163" s="120">
        <v>10000</v>
      </c>
      <c r="J163" s="23">
        <f>I163*2.87/100</f>
        <v>287</v>
      </c>
      <c r="K163" s="34">
        <v>0</v>
      </c>
      <c r="L163" s="23">
        <f>I163*3.04/100</f>
        <v>304</v>
      </c>
      <c r="M163" s="25">
        <v>25</v>
      </c>
      <c r="N163" s="23">
        <f>I163-J163-K163-L163-M163</f>
        <v>9384</v>
      </c>
    </row>
    <row r="164" spans="1:14" x14ac:dyDescent="0.25">
      <c r="A164" s="20">
        <f t="shared" si="1"/>
        <v>156</v>
      </c>
      <c r="B164" s="111" t="s">
        <v>557</v>
      </c>
      <c r="C164" s="110" t="s">
        <v>558</v>
      </c>
      <c r="D164" s="20" t="s">
        <v>32</v>
      </c>
      <c r="E164" s="108" t="s">
        <v>238</v>
      </c>
      <c r="F164" s="108" t="s">
        <v>576</v>
      </c>
      <c r="G164" s="28" t="s">
        <v>120</v>
      </c>
      <c r="H164" s="117">
        <v>44958</v>
      </c>
      <c r="I164" s="120">
        <v>10000</v>
      </c>
      <c r="J164" s="23">
        <f>I164*2.87/100</f>
        <v>287</v>
      </c>
      <c r="K164" s="34">
        <v>0</v>
      </c>
      <c r="L164" s="23">
        <f>I164*3.04/100</f>
        <v>304</v>
      </c>
      <c r="M164" s="25">
        <v>25</v>
      </c>
      <c r="N164" s="23">
        <f>I164-J164-K164-L164-M164</f>
        <v>9384</v>
      </c>
    </row>
    <row r="165" spans="1:14" x14ac:dyDescent="0.25">
      <c r="A165" s="20">
        <f t="shared" si="1"/>
        <v>157</v>
      </c>
      <c r="B165" s="109" t="s">
        <v>559</v>
      </c>
      <c r="C165" s="110" t="s">
        <v>560</v>
      </c>
      <c r="D165" s="20" t="s">
        <v>32</v>
      </c>
      <c r="E165" s="108" t="s">
        <v>238</v>
      </c>
      <c r="F165" s="108" t="s">
        <v>87</v>
      </c>
      <c r="G165" s="28" t="s">
        <v>120</v>
      </c>
      <c r="H165" s="118">
        <v>44958</v>
      </c>
      <c r="I165" s="120">
        <v>10000</v>
      </c>
      <c r="J165" s="23">
        <f>I165*2.87/100</f>
        <v>287</v>
      </c>
      <c r="K165" s="34">
        <v>0</v>
      </c>
      <c r="L165" s="23">
        <f>I165*3.04/100</f>
        <v>304</v>
      </c>
      <c r="M165" s="25">
        <v>25</v>
      </c>
      <c r="N165" s="23">
        <f>I165-J165-K165-L165-M165</f>
        <v>9384</v>
      </c>
    </row>
    <row r="166" spans="1:14" x14ac:dyDescent="0.25">
      <c r="A166" s="20">
        <f t="shared" si="1"/>
        <v>158</v>
      </c>
      <c r="B166" s="109" t="s">
        <v>561</v>
      </c>
      <c r="C166" s="110" t="s">
        <v>562</v>
      </c>
      <c r="D166" s="20" t="s">
        <v>32</v>
      </c>
      <c r="E166" s="108" t="s">
        <v>238</v>
      </c>
      <c r="F166" s="108" t="s">
        <v>335</v>
      </c>
      <c r="G166" s="28" t="s">
        <v>120</v>
      </c>
      <c r="H166" s="117">
        <v>44958</v>
      </c>
      <c r="I166" s="120">
        <v>10000</v>
      </c>
      <c r="J166" s="23">
        <f>I166*2.87/100</f>
        <v>287</v>
      </c>
      <c r="K166" s="34">
        <v>0</v>
      </c>
      <c r="L166" s="23">
        <f>I166*3.04/100</f>
        <v>304</v>
      </c>
      <c r="M166" s="25">
        <v>25</v>
      </c>
      <c r="N166" s="23">
        <f>I166-J166-K166-L166-M166</f>
        <v>9384</v>
      </c>
    </row>
    <row r="167" spans="1:14" x14ac:dyDescent="0.25">
      <c r="A167" s="20">
        <f t="shared" si="1"/>
        <v>159</v>
      </c>
      <c r="B167" s="122" t="s">
        <v>563</v>
      </c>
      <c r="C167" s="110" t="s">
        <v>564</v>
      </c>
      <c r="D167" s="20" t="s">
        <v>32</v>
      </c>
      <c r="E167" s="108" t="s">
        <v>238</v>
      </c>
      <c r="F167" s="108" t="s">
        <v>577</v>
      </c>
      <c r="G167" s="25" t="s">
        <v>120</v>
      </c>
      <c r="H167" s="118">
        <v>44958</v>
      </c>
      <c r="I167" s="120">
        <v>10000</v>
      </c>
      <c r="J167" s="23">
        <f>I167*2.87/100</f>
        <v>287</v>
      </c>
      <c r="K167" s="34">
        <v>0</v>
      </c>
      <c r="L167" s="23">
        <f>I167*3.04/100</f>
        <v>304</v>
      </c>
      <c r="M167" s="25">
        <v>25</v>
      </c>
      <c r="N167" s="23">
        <f>I167-J167-K167-L167-M167</f>
        <v>9384</v>
      </c>
    </row>
    <row r="168" spans="1:14" x14ac:dyDescent="0.25">
      <c r="A168" s="20">
        <f t="shared" si="1"/>
        <v>160</v>
      </c>
      <c r="B168" s="122" t="s">
        <v>565</v>
      </c>
      <c r="C168" s="110" t="s">
        <v>566</v>
      </c>
      <c r="D168" s="20" t="s">
        <v>32</v>
      </c>
      <c r="E168" s="108" t="s">
        <v>238</v>
      </c>
      <c r="F168" s="116" t="s">
        <v>578</v>
      </c>
      <c r="G168" s="28" t="s">
        <v>120</v>
      </c>
      <c r="H168" s="117">
        <v>44958</v>
      </c>
      <c r="I168" s="120">
        <v>10000</v>
      </c>
      <c r="J168" s="23">
        <f>I168*2.87/100</f>
        <v>287</v>
      </c>
      <c r="K168" s="34">
        <v>0</v>
      </c>
      <c r="L168" s="23">
        <f>I168*3.04/100</f>
        <v>304</v>
      </c>
      <c r="M168" s="25">
        <v>25</v>
      </c>
      <c r="N168" s="23">
        <f>I168-J168-K168-L168-M168</f>
        <v>9384</v>
      </c>
    </row>
    <row r="169" spans="1:14" x14ac:dyDescent="0.25">
      <c r="A169" s="20">
        <f t="shared" si="1"/>
        <v>161</v>
      </c>
      <c r="B169" s="122" t="s">
        <v>567</v>
      </c>
      <c r="C169" s="110" t="s">
        <v>347</v>
      </c>
      <c r="D169" s="20" t="s">
        <v>32</v>
      </c>
      <c r="E169" s="108" t="s">
        <v>238</v>
      </c>
      <c r="F169" s="108" t="s">
        <v>579</v>
      </c>
      <c r="G169" s="28" t="s">
        <v>120</v>
      </c>
      <c r="H169" s="118">
        <v>44958</v>
      </c>
      <c r="I169" s="120">
        <v>10000</v>
      </c>
      <c r="J169" s="23">
        <f>I169*2.87/100</f>
        <v>287</v>
      </c>
      <c r="K169" s="34">
        <v>0</v>
      </c>
      <c r="L169" s="23">
        <f>I169*3.04/100</f>
        <v>304</v>
      </c>
      <c r="M169" s="25">
        <v>25</v>
      </c>
      <c r="N169" s="23">
        <f>I169-J169-K169-L169-M169</f>
        <v>9384</v>
      </c>
    </row>
    <row r="170" spans="1:14" x14ac:dyDescent="0.25">
      <c r="A170" s="20">
        <f t="shared" si="1"/>
        <v>162</v>
      </c>
      <c r="B170" s="122" t="s">
        <v>568</v>
      </c>
      <c r="C170" s="110" t="s">
        <v>569</v>
      </c>
      <c r="D170" s="20" t="s">
        <v>32</v>
      </c>
      <c r="E170" s="108" t="s">
        <v>238</v>
      </c>
      <c r="F170" s="108" t="s">
        <v>580</v>
      </c>
      <c r="G170" s="28" t="s">
        <v>120</v>
      </c>
      <c r="H170" s="117">
        <v>44958</v>
      </c>
      <c r="I170" s="120">
        <v>10000</v>
      </c>
      <c r="J170" s="23">
        <f>I170*2.87/100</f>
        <v>287</v>
      </c>
      <c r="K170" s="34">
        <v>0</v>
      </c>
      <c r="L170" s="23">
        <f>I170*3.04/100</f>
        <v>304</v>
      </c>
      <c r="M170" s="25">
        <v>25</v>
      </c>
      <c r="N170" s="23">
        <f>I170-J170-K170-L170-M170</f>
        <v>9384</v>
      </c>
    </row>
    <row r="171" spans="1:14" x14ac:dyDescent="0.25">
      <c r="A171" s="131"/>
      <c r="B171" s="144"/>
      <c r="C171" s="135"/>
      <c r="D171" s="131"/>
      <c r="E171" s="139"/>
      <c r="F171" s="139"/>
      <c r="G171" s="133"/>
      <c r="H171" s="140"/>
      <c r="I171" s="119"/>
      <c r="J171" s="23"/>
      <c r="K171" s="34"/>
      <c r="L171" s="23"/>
      <c r="M171" s="25"/>
      <c r="N171" s="23"/>
    </row>
    <row r="172" spans="1:14" x14ac:dyDescent="0.25">
      <c r="A172" s="132"/>
      <c r="B172" s="132"/>
      <c r="C172" s="132"/>
      <c r="D172" s="141"/>
      <c r="E172" s="142"/>
      <c r="F172" s="142"/>
      <c r="G172" s="132"/>
      <c r="H172" s="143"/>
      <c r="I172" s="121">
        <f>SUM(I9:I170)</f>
        <v>2430816.2199999997</v>
      </c>
      <c r="J172" s="121">
        <f t="shared" ref="J172:N172" si="2">SUM(J9:J170)</f>
        <v>69764.425513999988</v>
      </c>
      <c r="K172" s="121">
        <f t="shared" si="2"/>
        <v>10870.439999999999</v>
      </c>
      <c r="L172" s="121">
        <f t="shared" si="2"/>
        <v>73896.813087999981</v>
      </c>
      <c r="M172" s="121">
        <f t="shared" si="2"/>
        <v>6750.24</v>
      </c>
      <c r="N172" s="121">
        <f t="shared" si="2"/>
        <v>2269534.3013979997</v>
      </c>
    </row>
    <row r="173" spans="1:14" x14ac:dyDescent="0.25">
      <c r="E173" s="113"/>
      <c r="F173" s="113"/>
      <c r="H173" s="2"/>
      <c r="I173" s="45"/>
      <c r="J173" s="44"/>
    </row>
    <row r="174" spans="1:14" x14ac:dyDescent="0.25">
      <c r="E174" s="113"/>
      <c r="F174" s="113"/>
      <c r="H174" s="2"/>
      <c r="I174" s="45"/>
      <c r="J174" s="44"/>
    </row>
    <row r="175" spans="1:14" x14ac:dyDescent="0.25">
      <c r="E175" s="113"/>
      <c r="F175" s="113"/>
      <c r="H175" s="2"/>
      <c r="I175"/>
      <c r="J175" s="3"/>
    </row>
    <row r="176" spans="1:14" x14ac:dyDescent="0.25">
      <c r="E176" s="114"/>
      <c r="F176" s="114"/>
      <c r="H176" s="49"/>
      <c r="I176" s="46"/>
      <c r="J176" s="97"/>
    </row>
    <row r="177" spans="2:10" x14ac:dyDescent="0.25">
      <c r="B177" s="128" t="s">
        <v>109</v>
      </c>
      <c r="C177" s="128"/>
      <c r="E177" s="125" t="s">
        <v>110</v>
      </c>
      <c r="F177" s="125"/>
      <c r="H177" s="130" t="s">
        <v>111</v>
      </c>
      <c r="I177" s="130"/>
      <c r="J177" s="130"/>
    </row>
    <row r="178" spans="2:10" x14ac:dyDescent="0.25">
      <c r="B178" s="129" t="s">
        <v>112</v>
      </c>
      <c r="C178" s="129"/>
      <c r="E178" s="127" t="s">
        <v>113</v>
      </c>
      <c r="F178" s="127"/>
      <c r="G178" s="50"/>
      <c r="H178" s="129" t="s">
        <v>114</v>
      </c>
      <c r="I178" s="129"/>
      <c r="J178" s="129"/>
    </row>
    <row r="179" spans="2:10" x14ac:dyDescent="0.25">
      <c r="H179" s="2"/>
      <c r="I179"/>
      <c r="J179" s="3"/>
    </row>
    <row r="180" spans="2:10" x14ac:dyDescent="0.25">
      <c r="H180" s="2"/>
      <c r="I180"/>
      <c r="J180" s="3"/>
    </row>
    <row r="181" spans="2:10" x14ac:dyDescent="0.25">
      <c r="H181" s="2"/>
      <c r="I181"/>
      <c r="J181" s="3"/>
    </row>
    <row r="182" spans="2:10" x14ac:dyDescent="0.25">
      <c r="H182" s="2"/>
      <c r="I182"/>
      <c r="J182" s="3"/>
    </row>
    <row r="183" spans="2:10" x14ac:dyDescent="0.25">
      <c r="H183" s="2"/>
      <c r="I183"/>
      <c r="J183" s="3"/>
    </row>
  </sheetData>
  <autoFilter ref="A8:N145" xr:uid="{4B8A956E-0C0D-4D09-86AB-68EFC6F7A903}">
    <sortState xmlns:xlrd2="http://schemas.microsoft.com/office/spreadsheetml/2017/richdata2" ref="A9:N170">
      <sortCondition descending="1" ref="I8:I145"/>
    </sortState>
  </autoFilter>
  <mergeCells count="6">
    <mergeCell ref="E177:F177"/>
    <mergeCell ref="E178:F178"/>
    <mergeCell ref="H177:J177"/>
    <mergeCell ref="H178:J178"/>
    <mergeCell ref="B177:C177"/>
    <mergeCell ref="B178:C178"/>
  </mergeCells>
  <conditionalFormatting sqref="F89">
    <cfRule type="duplicateValues" dxfId="15" priority="28"/>
    <cfRule type="duplicateValues" dxfId="14" priority="29"/>
  </conditionalFormatting>
  <conditionalFormatting sqref="F105">
    <cfRule type="duplicateValues" dxfId="13" priority="26"/>
    <cfRule type="duplicateValues" dxfId="12" priority="27"/>
  </conditionalFormatting>
  <conditionalFormatting sqref="F106">
    <cfRule type="duplicateValues" dxfId="11" priority="24"/>
    <cfRule type="duplicateValues" dxfId="10" priority="25"/>
  </conditionalFormatting>
  <conditionalFormatting sqref="F107">
    <cfRule type="duplicateValues" dxfId="9" priority="22"/>
    <cfRule type="duplicateValues" dxfId="8" priority="23"/>
  </conditionalFormatting>
  <conditionalFormatting sqref="B128">
    <cfRule type="duplicateValues" dxfId="7" priority="21"/>
  </conditionalFormatting>
  <conditionalFormatting sqref="B44:C47">
    <cfRule type="duplicateValues" dxfId="6" priority="32" stopIfTrue="1"/>
  </conditionalFormatting>
  <conditionalFormatting sqref="F149:F150">
    <cfRule type="duplicateValues" dxfId="5" priority="3"/>
    <cfRule type="duplicateValues" dxfId="4" priority="4"/>
  </conditionalFormatting>
  <conditionalFormatting sqref="F148">
    <cfRule type="duplicateValues" dxfId="3" priority="5"/>
    <cfRule type="duplicateValues" dxfId="2" priority="6"/>
  </conditionalFormatting>
  <conditionalFormatting sqref="F159">
    <cfRule type="duplicateValues" dxfId="1" priority="1"/>
    <cfRule type="duplicateValues" dxfId="0" priority="2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74803149606299213" bottom="0.74803149606299213" header="0.31496062992125984" footer="0.31496062992125984"/>
  <pageSetup paperSize="5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TEMPORALES</vt:lpstr>
      <vt:lpstr>SEN CUIDA TI </vt:lpstr>
      <vt:lpstr>FIJOS</vt:lpstr>
      <vt:lpstr>'SEN CUIDA TI '!Área_de_impresión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Joaquin Rodriguez</cp:lastModifiedBy>
  <cp:lastPrinted>2023-03-07T12:55:43Z</cp:lastPrinted>
  <dcterms:created xsi:type="dcterms:W3CDTF">2023-02-09T14:00:00Z</dcterms:created>
  <dcterms:modified xsi:type="dcterms:W3CDTF">2023-03-07T12:56:01Z</dcterms:modified>
</cp:coreProperties>
</file>