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E:\ydolidia\AREA DPD 2024\DPD 2024\Mestas fisicas Financieras 2024\Metas Físicas-Financieras enero a marzo 2024\"/>
    </mc:Choice>
  </mc:AlternateContent>
  <xr:revisionPtr revIDLastSave="0" documentId="13_ncr:1_{B7A8C391-7A88-4A95-B0EB-6A9EB09204C1}" xr6:coauthVersionLast="47" xr6:coauthVersionMax="47" xr10:uidLastSave="{00000000-0000-0000-0000-000000000000}"/>
  <bookViews>
    <workbookView xWindow="-120" yWindow="-120" windowWidth="29040" windowHeight="15720" activeTab="1" xr2:uid="{4338FEAE-DB8E-4C02-BE6D-DDC1311F061E}"/>
  </bookViews>
  <sheets>
    <sheet name="Programa 11" sheetId="1" r:id="rId1"/>
    <sheet name="Programa 12" sheetId="2" r:id="rId2"/>
  </sheets>
  <externalReferences>
    <externalReference r:id="rId3"/>
  </externalReferences>
  <definedNames>
    <definedName name="_xlnm.Print_Area" localSheetId="0">'Programa 11'!$A$1:$J$40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J28" i="2" l="1"/>
  <c r="I28" i="1" l="1"/>
  <c r="I24" i="1" l="1"/>
  <c r="J28" i="1" l="1"/>
  <c r="I24" i="2" l="1"/>
  <c r="C16" i="2"/>
  <c r="C15" i="2"/>
  <c r="C14" i="2"/>
  <c r="C16" i="1"/>
  <c r="C15" i="1"/>
  <c r="C14" i="1"/>
</calcChain>
</file>

<file path=xl/sharedStrings.xml><?xml version="1.0" encoding="utf-8"?>
<sst xmlns="http://schemas.openxmlformats.org/spreadsheetml/2006/main" count="140" uniqueCount="81">
  <si>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</si>
  <si>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</si>
  <si>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</si>
  <si>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</si>
  <si>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</si>
  <si>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</si>
  <si>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</si>
  <si>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</si>
  <si>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</si>
  <si>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</si>
  <si>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</si>
  <si>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</si>
  <si>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</si>
  <si>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</si>
  <si>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</si>
  <si>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</si>
  <si>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</si>
  <si>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</si>
  <si>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</si>
  <si>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</si>
  <si>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</si>
  <si>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</si>
  <si>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</si>
  <si>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</si>
  <si>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</si>
  <si>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</si>
  <si>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</si>
  <si>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</si>
  <si>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</si>
  <si>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</si>
  <si>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</si>
  <si>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</si>
  <si>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</si>
  <si>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</si>
  <si>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</si>
  <si>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</si>
  <si>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</si>
  <si>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</si>
  <si>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</si>
  <si>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</si>
  <si>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</si>
  <si>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</si>
  <si>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</si>
  <si>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</si>
  <si>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</si>
  <si>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</si>
  <si>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</si>
  <si>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</si>
  <si>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</si>
  <si>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</si>
  <si>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Provisión de servicios de salud en establecimientos de primer nivel, Programa 11</t>
  </si>
  <si>
    <t>Acceso a servicios de salud en establecimientos de primer nivel de atención</t>
  </si>
  <si>
    <t>Población general</t>
  </si>
  <si>
    <t xml:space="preserve">Acceso a servicios de salud especializados en establecimientos no autogestionados </t>
  </si>
  <si>
    <t>Provisión de servicios de salud en establecimientos no autogestionados, Programa 12</t>
  </si>
  <si>
    <t>DIRECCIÓN CENTRAL DEL SERVICIO NACIONAL DE SALUD, 5180</t>
  </si>
  <si>
    <t>DIRECCIÓN CENTRAL DEL SERVICIO NACIONAL DE SALUD, 01</t>
  </si>
  <si>
    <t>2.2.1</t>
  </si>
  <si>
    <t>Acceso a servicios de salud en establecimientos de primer nivel en la region Metropolitana</t>
  </si>
  <si>
    <t>Acceso a servicios de salud especializados en establecimientos No Auto Gestionados región Metropolitana</t>
  </si>
  <si>
    <t>Número de atenciones por tipo de servicio</t>
  </si>
  <si>
    <t xml:space="preserve">Atención en el nivel especializado, ofertando los servicios de consulta, emergencias, hospitalización y diagnósticos que garantice la pronta recuperación y satisfacción del ciudadano que utilice los servicios de salud en la region Metropolitana </t>
  </si>
  <si>
    <t>Plantea la atención en el primer nivel, ofertando los servicios de consulta, emergencias y diagnósticos que garantice la pronta recuperación y satisfacción del ciudadano. El Primer Nivel de Atención es la puerta de entrada al sistema de servicios de salud, garantizando una atención integral e integrada, continua y permanente, centrada en la persona y en la familia, con acceso óptimo a los medios diagnósticos y terapéuticos necesarios que permitan obtener el máximo beneficio individual y colectivo, así como la vigilancia, identificación, análisis y el abordaje de los problemas de salud pública y colectiva del territorio en el que se desempeñen.</t>
  </si>
  <si>
    <t>La meta fisica de este producto presenta una ejecucion debido al seguimiento al proyecto Reducción de la Desnutrición Aguda a niños y madres lactantes entre Servicio Nacional de Salud (SNS), Ministerio de Salud Pública (MSP) y UNICEF; Jornada Odontológica de evaluaciones odontológicas, profilaxis, restauraciones, cirugía y colocación de implantes dentales y charlas de salud bucal;Programa para la Detección Oportuna de Cáncer Cervicouterino, Mama y Próstata.. La meta financiera de este producto se ha visto afectada por la entrada en vigencia del Nuevo Sistema de la Contraloria General de la República SUGEP, el problemas estuvo por no contemplar lo que son anticipos financieros dentro de su estructura, esto nos ralentizo en cuanto a aprobaciones y agilidad para reponer los fondos a tiempo.</t>
  </si>
  <si>
    <t>0001 SERVICIO NACIONAL DE SALUD Y SUBUNIDAD EJECUTORA 0002 SERVICIO REGIONAL DE SALUD METROPOLITANA.</t>
  </si>
  <si>
    <t>Garantizar la salud a la población del SRSM, a través de una red de provisión articulada por niveles de complejidad.</t>
  </si>
  <si>
    <t>Alcanzar la satisfacción plena de Nuestros usuarios con el servicio de Salud brindado, con una red de provisión Integrada y competitiva, un modelo de gestión institucional de calidad y Recursos humanos capacitados y Comprometidos.</t>
  </si>
  <si>
    <t>1. Mensualmente se realizaran analisis de produccion metas fisicas de los servcios de Nivel espacilizados  cuando el SNS publique en el repositorio web 67A demas consolidados estandarizados.</t>
  </si>
  <si>
    <t>2. Elaboracion trimestral de evaluacion de Metas fisicas y financiera de productos del primer nivel  despues del cierre del mes del ultimo mes del trimestre, financiero y produccion de servcios</t>
  </si>
  <si>
    <t>3.Implementar el Plan de Auditoria y procesos de calidad de datos a traves de la superviciosnes de Areas a los EE.SS</t>
  </si>
  <si>
    <t>1. Mensualmente se realizaran analisis de produccion metas fisicas de los servcios de PNA de Nivel espacilizados  cuando el SNS publique en el repositorio SIPNA y web 67A demas consolidados estandarizados.</t>
  </si>
  <si>
    <t>Informe de Evaluación Trimestral de las Metas Físicas-Financieras PNA IT 2024</t>
  </si>
  <si>
    <t>Informe de Evaluación Trimestral de las Metas Físicas-Financieras I 2024</t>
  </si>
  <si>
    <t>7880- Acceso a servicios de salud en establecimientos de primer nivel en la region Metropolitana</t>
  </si>
  <si>
    <t>7888- Acceso a servicios de salud especializados en establecimientos No Auto Gestionados región Metropolitana</t>
  </si>
  <si>
    <t>Se realizaron 4,016,387 atencionesl en el trimestre, producto de incremento de un 6,31% en la demanda de los servicios por parte de la población y en la apertura de un nuevo Hospital en relaciòn al mismos periodo del 2023. Esta ejecución representa el 42,58% % de la meta programada para el año. 
En cuanto al cumplimiento financiero, de los RD$12,314,839,157.00 destinados a este producto, se ejecutaron RD$717,289,590.00, equivalente a un 5,82%.</t>
  </si>
  <si>
    <t xml:space="preserve">La meta física este producto se debio a las intervenciones realizadas en los centros de salud de la región, mientras que la ejecución de la meta financiera se debio, la pricipal desviacion de estos se debe que al final de este trimestre todavia los ceas no habian percibido los anticipos financieros correspondientes a este año 2024, aunque no quedo en 0% como en el primer trimestre del 2023, por la pronta y oportuna  liquidación del anticipo financiero, agilidad en los proceso de adquisición de bienes y servicios, y la entrega oprotuna de los bienes adquiridos por parte de los proveedores, lo que garantizo el pago a tiempo.  </t>
  </si>
  <si>
    <t>Se realizaron 878,182 atenciones para el trimestre con un incremento de un 9,04% màs que el en mismo periodo del 202, producto de las acciones  realizadas en los centros de primer nivel de atencion lo que ha incrementado la demanda de los servicios. Esta ejecución representa el 26.86% de la meta programada para el año. 
En cuanto al cumplimiento financiero, podemos decir que para este año se incremento el presupuesto de los fondos operativos un 93% y de mantenimiento en un 23% , por lo que el presupuesto vigente de RD$60,760,457.30 destinados a este producto, se ejecutaron RD$0.00, ya que en los tres primeros meses no se recibimos ninguno de los dos fondos.</t>
  </si>
  <si>
    <t>Responsable: Ydolidia Ortega, Enc. Planificaciòn y Desarrollo Servicio Regional de Salud Metropolitano</t>
  </si>
  <si>
    <r>
      <t>Beneficiarios:</t>
    </r>
    <r>
      <rPr>
        <sz val="10"/>
        <color rgb="FF000000"/>
        <rFont val="Century Gothic"/>
        <family val="2"/>
      </rPr>
      <t xml:space="preserve"> </t>
    </r>
  </si>
  <si>
    <r>
      <t xml:space="preserve">VI. </t>
    </r>
    <r>
      <rPr>
        <b/>
        <sz val="10"/>
        <color theme="0"/>
        <rFont val="Century Gothic"/>
        <family val="2"/>
      </rPr>
      <t>Oportunidades de Mejora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</si>
</sst>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 #,##0.00\ &quot;€&quot;_-;\-* #,##0.00\ &quot;€&quot;_-;_-* &quot;-&quot;??\ &quot;€&quot;_-;_-@_-"/>
    <numFmt numFmtId="43" formatCode="_-* #,##0.00_-;\-* #,##0.00_-;_-* &quot;-&quot;??_-;_-@_-"/>
    <numFmt numFmtId="164" formatCode="dd/mm/yyyy;@"/>
    <numFmt numFmtId="165" formatCode="[$-10409]#,##0;\-#,##0"/>
    <numFmt numFmtId="166" formatCode="[$-10409]0.00%"/>
    <numFmt numFmtId="167" formatCode="_-[$$-1C0A]* #,##0_ ;_-[$$-1C0A]* \-#,##0\ ;_-[$$-1C0A]* &quot;-&quot;_ ;_-@_ "/>
    <numFmt numFmtId="168" formatCode="[$$-1C0A]#,##0_ ;\-[$$-1C0A]#,##0\ "/>
    <numFmt numFmtId="169" formatCode="[$$-1C0A]#,##0.00_ ;\-[$$-1C0A]#,##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11"/>
      <color rgb="FFFF0000"/>
      <name val="Calibri"/>
      <family val="2"/>
      <scheme val="minor"/>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
      <sz val="8"/>
      <color rgb="FF00000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36">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10" fontId="17" fillId="7" borderId="28" xfId="2" applyNumberFormat="1" applyFont="1" applyFill="1" applyBorder="1" applyAlignment="1" applyProtection="1">
      <alignment horizontal="center" vertical="center" wrapText="1" readingOrder="1"/>
      <protection locked="0"/>
    </xf>
    <xf numFmtId="166" fontId="17"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17" fillId="0" borderId="24" xfId="0" applyFont="1" applyBorder="1" applyAlignment="1" applyProtection="1">
      <alignment vertical="center" wrapText="1"/>
      <protection locked="0"/>
    </xf>
    <xf numFmtId="0" fontId="17" fillId="0" borderId="28" xfId="0" applyFont="1" applyBorder="1" applyAlignment="1" applyProtection="1">
      <alignment horizontal="left" vertical="center" wrapText="1"/>
      <protection locked="0"/>
    </xf>
    <xf numFmtId="0" fontId="9" fillId="0" borderId="22" xfId="0" applyFont="1" applyBorder="1" applyAlignment="1">
      <alignment vertical="center"/>
    </xf>
    <xf numFmtId="0" fontId="2" fillId="0" borderId="22" xfId="0" applyFont="1" applyBorder="1"/>
    <xf numFmtId="165" fontId="17" fillId="0" borderId="34"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0" fontId="24" fillId="0" borderId="0" xfId="0" applyFont="1"/>
    <xf numFmtId="10" fontId="0" fillId="0" borderId="0" xfId="0" applyNumberFormat="1"/>
    <xf numFmtId="165" fontId="0" fillId="0" borderId="0" xfId="0" applyNumberFormat="1"/>
    <xf numFmtId="167" fontId="17" fillId="0" borderId="34" xfId="0" applyNumberFormat="1" applyFont="1" applyBorder="1" applyAlignment="1" applyProtection="1">
      <alignment horizontal="center" vertical="center" wrapText="1" readingOrder="1"/>
      <protection locked="0"/>
    </xf>
    <xf numFmtId="168" fontId="17" fillId="0" borderId="28" xfId="3" applyNumberFormat="1" applyFont="1" applyBorder="1" applyAlignment="1" applyProtection="1">
      <alignment horizontal="center" vertical="center" wrapText="1" readingOrder="1"/>
      <protection locked="0"/>
    </xf>
    <xf numFmtId="169" fontId="17" fillId="0" borderId="28" xfId="3" applyNumberFormat="1" applyFont="1" applyBorder="1" applyAlignment="1" applyProtection="1">
      <alignment horizontal="center" vertical="center" wrapText="1" readingOrder="1"/>
      <protection locked="0"/>
    </xf>
    <xf numFmtId="0" fontId="25" fillId="0" borderId="22" xfId="0" applyFont="1" applyBorder="1" applyAlignment="1">
      <alignment vertical="center"/>
    </xf>
    <xf numFmtId="0" fontId="25" fillId="0" borderId="17" xfId="0" applyFont="1" applyBorder="1" applyAlignment="1">
      <alignment vertical="center"/>
    </xf>
    <xf numFmtId="0" fontId="25" fillId="0" borderId="17" xfId="0" applyFont="1" applyBorder="1" applyAlignment="1">
      <alignment vertical="center" wrapText="1"/>
    </xf>
    <xf numFmtId="0" fontId="10" fillId="0" borderId="17" xfId="0" applyFont="1" applyBorder="1"/>
    <xf numFmtId="0" fontId="10" fillId="0" borderId="0" xfId="0" applyFont="1"/>
    <xf numFmtId="0" fontId="19" fillId="0" borderId="24" xfId="0" applyFont="1" applyBorder="1" applyAlignment="1" applyProtection="1">
      <alignment vertical="center" wrapText="1"/>
      <protection locked="0"/>
    </xf>
    <xf numFmtId="0" fontId="19" fillId="0" borderId="28" xfId="0" applyFont="1" applyBorder="1" applyAlignment="1" applyProtection="1">
      <alignment vertical="center" wrapText="1"/>
      <protection locked="0"/>
    </xf>
    <xf numFmtId="3" fontId="19" fillId="0" borderId="0" xfId="0" applyNumberFormat="1" applyFont="1" applyAlignment="1" applyProtection="1">
      <alignment horizontal="center" vertical="center"/>
      <protection locked="0"/>
    </xf>
    <xf numFmtId="168" fontId="19" fillId="0" borderId="28" xfId="3" applyNumberFormat="1" applyFont="1" applyBorder="1" applyAlignment="1" applyProtection="1">
      <alignment horizontal="center" vertical="center" wrapText="1" readingOrder="1"/>
      <protection locked="0"/>
    </xf>
    <xf numFmtId="165" fontId="19" fillId="0" borderId="28" xfId="0" applyNumberFormat="1" applyFont="1" applyBorder="1" applyAlignment="1" applyProtection="1">
      <alignment horizontal="center" vertical="center" wrapText="1"/>
      <protection locked="0"/>
    </xf>
    <xf numFmtId="10" fontId="19" fillId="7" borderId="28" xfId="2" applyNumberFormat="1" applyFont="1" applyFill="1" applyBorder="1" applyAlignment="1" applyProtection="1">
      <alignment horizontal="center" vertical="center" wrapText="1" readingOrder="1"/>
      <protection locked="0"/>
    </xf>
    <xf numFmtId="166" fontId="19" fillId="7" borderId="25" xfId="0" applyNumberFormat="1" applyFont="1" applyFill="1" applyBorder="1" applyAlignment="1" applyProtection="1">
      <alignment horizontal="center" vertical="center" wrapText="1" readingOrder="1"/>
      <protection locked="0"/>
    </xf>
    <xf numFmtId="0" fontId="25" fillId="0" borderId="17" xfId="0" applyFont="1" applyBorder="1" applyAlignment="1" applyProtection="1">
      <alignment vertical="center" wrapText="1"/>
      <protection locked="0"/>
    </xf>
    <xf numFmtId="164" fontId="30" fillId="0" borderId="12" xfId="0" applyNumberFormat="1" applyFont="1" applyBorder="1" applyAlignment="1">
      <alignment horizontal="center" vertical="center" wrapText="1"/>
    </xf>
    <xf numFmtId="0" fontId="19" fillId="0" borderId="0" xfId="0" applyFont="1" applyAlignment="1" applyProtection="1">
      <alignment horizontal="left"/>
      <protection locked="0"/>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22"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9" borderId="0" xfId="0" applyFont="1" applyFill="1" applyAlignment="1" applyProtection="1">
      <alignment horizontal="left" vertical="center" wrapText="1"/>
      <protection locked="0"/>
    </xf>
    <xf numFmtId="0" fontId="22" fillId="9" borderId="18" xfId="0" applyFont="1" applyFill="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3" xfId="0" applyFont="1" applyFill="1" applyBorder="1" applyAlignment="1">
      <alignment horizontal="center" vertical="center" wrapText="1" readingOrder="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9" fillId="0" borderId="0" xfId="0" applyFont="1" applyAlignment="1">
      <alignment horizontal="left" vertical="center" wrapText="1"/>
    </xf>
    <xf numFmtId="169" fontId="17" fillId="0" borderId="25" xfId="1" applyNumberFormat="1" applyFont="1" applyFill="1" applyBorder="1" applyAlignment="1" applyProtection="1">
      <alignment horizontal="center" vertical="center" wrapText="1" readingOrder="1"/>
      <protection locked="0"/>
    </xf>
    <xf numFmtId="169" fontId="17" fillId="0" borderId="33" xfId="1" applyNumberFormat="1" applyFont="1" applyFill="1" applyBorder="1" applyAlignment="1" applyProtection="1">
      <alignment horizontal="center" vertical="center" wrapText="1" readingOrder="1"/>
      <protection locked="0"/>
    </xf>
    <xf numFmtId="169" fontId="17" fillId="0" borderId="24" xfId="1" applyNumberFormat="1" applyFont="1" applyFill="1" applyBorder="1" applyAlignment="1" applyProtection="1">
      <alignment horizontal="center" vertical="center" wrapText="1" readingOrder="1"/>
      <protection locked="0"/>
    </xf>
    <xf numFmtId="168" fontId="17" fillId="9" borderId="27" xfId="1" applyNumberFormat="1" applyFont="1" applyFill="1" applyBorder="1" applyAlignment="1" applyProtection="1">
      <alignment horizontal="center" vertical="center" wrapText="1" readingOrder="1"/>
      <protection locked="0"/>
    </xf>
    <xf numFmtId="168" fontId="17" fillId="9" borderId="28" xfId="1" applyNumberFormat="1" applyFont="1" applyFill="1" applyBorder="1" applyAlignment="1" applyProtection="1">
      <alignment horizontal="center" vertical="center" wrapText="1" readingOrder="1"/>
      <protection locked="0"/>
    </xf>
    <xf numFmtId="10" fontId="17" fillId="7" borderId="28" xfId="2" applyNumberFormat="1" applyFont="1" applyFill="1" applyBorder="1" applyAlignment="1" applyProtection="1">
      <alignment horizontal="center" vertical="center" wrapText="1" readingOrder="1"/>
    </xf>
    <xf numFmtId="10" fontId="17" fillId="7" borderId="29" xfId="2" applyNumberFormat="1" applyFont="1" applyFill="1" applyBorder="1" applyAlignment="1" applyProtection="1">
      <alignment horizontal="center" vertical="center" wrapText="1" readingOrder="1"/>
    </xf>
    <xf numFmtId="0" fontId="12" fillId="6" borderId="22" xfId="0" applyFont="1" applyFill="1" applyBorder="1" applyAlignment="1">
      <alignment horizontal="center" vertical="center" wrapText="1"/>
    </xf>
    <xf numFmtId="0" fontId="16" fillId="8" borderId="25" xfId="0" applyFont="1" applyFill="1" applyBorder="1" applyAlignment="1">
      <alignment horizontal="center" vertical="center" wrapText="1" readingOrder="1"/>
    </xf>
    <xf numFmtId="0" fontId="16" fillId="8" borderId="26" xfId="0" applyFont="1" applyFill="1" applyBorder="1" applyAlignment="1">
      <alignment horizontal="center" vertical="center" wrapText="1" readingOrder="1"/>
    </xf>
    <xf numFmtId="0" fontId="28" fillId="5" borderId="17" xfId="0" applyFont="1" applyFill="1" applyBorder="1" applyAlignment="1">
      <alignment horizontal="left" vertical="center" wrapText="1"/>
    </xf>
    <xf numFmtId="0" fontId="28" fillId="5" borderId="0" xfId="0" applyFont="1" applyFill="1" applyAlignment="1">
      <alignment horizontal="left" vertical="center" wrapText="1"/>
    </xf>
    <xf numFmtId="0" fontId="28" fillId="5" borderId="18" xfId="0" applyFont="1" applyFill="1" applyBorder="1" applyAlignment="1">
      <alignment horizontal="left" vertical="center" wrapText="1"/>
    </xf>
    <xf numFmtId="0" fontId="28" fillId="5" borderId="17" xfId="0" applyFont="1" applyFill="1" applyBorder="1" applyAlignment="1">
      <alignment horizontal="left" vertical="center"/>
    </xf>
    <xf numFmtId="0" fontId="28" fillId="5" borderId="0" xfId="0" applyFont="1" applyFill="1" applyAlignment="1">
      <alignment horizontal="left" vertical="center"/>
    </xf>
    <xf numFmtId="0" fontId="28" fillId="5" borderId="18" xfId="0" applyFont="1" applyFill="1" applyBorder="1" applyAlignment="1">
      <alignment horizontal="left"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21" fillId="9" borderId="0" xfId="0" applyFont="1" applyFill="1" applyAlignment="1" applyProtection="1">
      <alignment horizontal="left" vertical="center" wrapText="1"/>
      <protection locked="0"/>
    </xf>
    <xf numFmtId="0" fontId="21" fillId="9" borderId="18" xfId="0" applyFont="1" applyFill="1" applyBorder="1" applyAlignment="1" applyProtection="1">
      <alignment horizontal="left" vertical="center" wrapText="1"/>
      <protection locked="0"/>
    </xf>
    <xf numFmtId="0" fontId="26" fillId="4" borderId="17" xfId="0" applyFont="1" applyFill="1" applyBorder="1" applyAlignment="1">
      <alignment horizontal="left" vertical="center"/>
    </xf>
    <xf numFmtId="0" fontId="26" fillId="4" borderId="0" xfId="0" applyFont="1" applyFill="1" applyAlignment="1">
      <alignment horizontal="left" vertical="center"/>
    </xf>
    <xf numFmtId="0" fontId="26" fillId="4" borderId="18" xfId="0" applyFont="1" applyFill="1" applyBorder="1" applyAlignment="1">
      <alignment horizontal="left" vertical="center"/>
    </xf>
    <xf numFmtId="0" fontId="21" fillId="0" borderId="22" xfId="0" applyFont="1" applyBorder="1" applyAlignment="1" applyProtection="1">
      <alignment horizontal="left" vertical="center" wrapText="1"/>
      <protection locked="0"/>
    </xf>
    <xf numFmtId="0" fontId="20" fillId="6" borderId="23" xfId="0" applyFont="1" applyFill="1" applyBorder="1" applyAlignment="1">
      <alignment horizontal="center" vertical="center" wrapText="1" readingOrder="1"/>
    </xf>
    <xf numFmtId="0" fontId="20" fillId="6" borderId="24" xfId="0" applyFont="1" applyFill="1" applyBorder="1" applyAlignment="1">
      <alignment horizontal="center" vertical="center" wrapText="1" readingOrder="1"/>
    </xf>
    <xf numFmtId="0" fontId="20" fillId="6" borderId="25" xfId="0" applyFont="1" applyFill="1" applyBorder="1" applyAlignment="1">
      <alignment horizontal="center" vertical="center" wrapText="1" readingOrder="1"/>
    </xf>
    <xf numFmtId="0" fontId="20" fillId="6" borderId="33" xfId="0" applyFont="1" applyFill="1" applyBorder="1" applyAlignment="1">
      <alignment horizontal="center" vertical="center" wrapText="1" readingOrder="1"/>
    </xf>
    <xf numFmtId="0" fontId="20" fillId="6" borderId="26" xfId="0" applyFont="1" applyFill="1" applyBorder="1" applyAlignment="1">
      <alignment horizontal="center" vertical="center" wrapText="1" readingOrder="1"/>
    </xf>
    <xf numFmtId="168" fontId="19" fillId="9" borderId="27" xfId="1" applyNumberFormat="1" applyFont="1" applyFill="1" applyBorder="1" applyAlignment="1" applyProtection="1">
      <alignment horizontal="center" vertical="center" wrapText="1" readingOrder="1"/>
      <protection locked="0"/>
    </xf>
    <xf numFmtId="168" fontId="19" fillId="9" borderId="28" xfId="1" applyNumberFormat="1" applyFont="1" applyFill="1" applyBorder="1" applyAlignment="1" applyProtection="1">
      <alignment horizontal="center" vertical="center" wrapText="1" readingOrder="1"/>
      <protection locked="0"/>
    </xf>
    <xf numFmtId="169" fontId="19" fillId="0" borderId="25" xfId="1" applyNumberFormat="1" applyFont="1" applyFill="1" applyBorder="1" applyAlignment="1" applyProtection="1">
      <alignment horizontal="center" vertical="center" wrapText="1" readingOrder="1"/>
      <protection locked="0"/>
    </xf>
    <xf numFmtId="169" fontId="19" fillId="0" borderId="33" xfId="1" applyNumberFormat="1" applyFont="1" applyFill="1" applyBorder="1" applyAlignment="1" applyProtection="1">
      <alignment horizontal="center" vertical="center" wrapText="1" readingOrder="1"/>
      <protection locked="0"/>
    </xf>
    <xf numFmtId="169" fontId="19" fillId="0" borderId="24" xfId="1" applyNumberFormat="1" applyFont="1" applyFill="1" applyBorder="1" applyAlignment="1" applyProtection="1">
      <alignment horizontal="center" vertical="center" wrapText="1" readingOrder="1"/>
      <protection locked="0"/>
    </xf>
    <xf numFmtId="10" fontId="19" fillId="7" borderId="28" xfId="2" applyNumberFormat="1" applyFont="1" applyFill="1" applyBorder="1" applyAlignment="1" applyProtection="1">
      <alignment horizontal="center" vertical="center" wrapText="1" readingOrder="1"/>
    </xf>
    <xf numFmtId="10" fontId="19" fillId="7" borderId="29" xfId="2" applyNumberFormat="1" applyFont="1" applyFill="1" applyBorder="1" applyAlignment="1" applyProtection="1">
      <alignment horizontal="center" vertical="center" wrapText="1" readingOrder="1"/>
    </xf>
    <xf numFmtId="0" fontId="28" fillId="5" borderId="35" xfId="0" applyFont="1" applyFill="1" applyBorder="1" applyAlignment="1">
      <alignment horizontal="left" vertical="center"/>
    </xf>
    <xf numFmtId="0" fontId="28" fillId="5" borderId="36" xfId="0" applyFont="1" applyFill="1" applyBorder="1" applyAlignment="1">
      <alignment horizontal="left" vertical="center"/>
    </xf>
    <xf numFmtId="0" fontId="28" fillId="5" borderId="37" xfId="0" applyFont="1" applyFill="1" applyBorder="1" applyAlignment="1">
      <alignment horizontal="left" vertical="center"/>
    </xf>
    <xf numFmtId="0" fontId="16" fillId="8" borderId="28" xfId="0" applyFont="1" applyFill="1" applyBorder="1" applyAlignment="1">
      <alignment horizontal="center" vertical="center" wrapText="1" readingOrder="1"/>
    </xf>
    <xf numFmtId="0" fontId="19" fillId="6" borderId="28" xfId="0" applyFont="1" applyFill="1" applyBorder="1" applyAlignment="1">
      <alignment vertical="top" wrapText="1"/>
    </xf>
    <xf numFmtId="0" fontId="16" fillId="8" borderId="24" xfId="0" applyFont="1" applyFill="1" applyBorder="1" applyAlignment="1">
      <alignment horizontal="center" vertical="center" wrapText="1" readingOrder="1"/>
    </xf>
    <xf numFmtId="49" fontId="21" fillId="0" borderId="22" xfId="0" quotePrefix="1" applyNumberFormat="1" applyFont="1" applyBorder="1" applyAlignment="1" applyProtection="1">
      <alignment horizontal="left" vertical="center" wrapText="1"/>
      <protection locked="0"/>
    </xf>
  </cellXfs>
  <cellStyles count="4">
    <cellStyle name="Millares" xfId="1" builtinId="3"/>
    <cellStyle name="Moneda" xfId="3" builtinId="4"/>
    <cellStyle name="Normal" xfId="0" builtinId="0"/>
    <cellStyle name="Porcentaje" xfId="2" builtinId="5"/>
  </cellStyles>
  <dxfs count="30">
    <dxf>
      <font>
        <b val="0"/>
        <i val="0"/>
        <strike val="0"/>
        <condense val="0"/>
        <extend val="0"/>
        <outline val="0"/>
        <shadow val="0"/>
        <u val="none"/>
        <vertAlign val="baseline"/>
        <sz val="10"/>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10"/>
        <color auto="1"/>
      </font>
      <numFmt numFmtId="168" formatCode="[$$-1C0A]#,##0_ ;\-[$$-1C0A]#,##0\ "/>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strike val="0"/>
        <outline val="0"/>
        <shadow val="0"/>
        <u val="none"/>
        <vertAlign val="baseline"/>
        <sz val="10"/>
        <color auto="1"/>
      </font>
      <numFmt numFmtId="3" formatCode="#,##0"/>
      <alignment horizontal="center" vertical="center"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Light"/>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family val="2"/>
        <scheme val="none"/>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medium">
          <color indexed="64"/>
        </left>
        <right/>
        <top style="medium">
          <color indexed="64"/>
        </top>
        <bottom style="medium">
          <color indexed="64"/>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8" formatCode="[$$-1C0A]#,##0_ ;\-[$$-1C0A]#,##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9" formatCode="[$$-1C0A]#,##0.00_ ;\-[$$-1C0A]#,##0.00\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7" formatCode="_-[$$-1C0A]* #,##0_ ;_-[$$-1C0A]* \-#,##0\ ;_-[$$-1C0A]* &quot;-&quot;_ ;_-@_ "/>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family val="2"/>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92257</xdr:colOff>
      <xdr:row>0</xdr:row>
      <xdr:rowOff>122465</xdr:rowOff>
    </xdr:from>
    <xdr:ext cx="1077957" cy="637177"/>
    <xdr:pic>
      <xdr:nvPicPr>
        <xdr:cNvPr id="2" name="Imagen 1">
          <a:extLst>
            <a:ext uri="{FF2B5EF4-FFF2-40B4-BE49-F238E27FC236}">
              <a16:creationId xmlns:a16="http://schemas.microsoft.com/office/drawing/2014/main" id="{CEADD902-A528-4B25-8353-7DB32DFF004D}"/>
            </a:ext>
          </a:extLst>
        </xdr:cNvPr>
        <xdr:cNvPicPr>
          <a:picLocks noChangeAspect="1"/>
        </xdr:cNvPicPr>
      </xdr:nvPicPr>
      <xdr:blipFill>
        <a:blip xmlns:r="http://schemas.openxmlformats.org/officeDocument/2006/relationships" r:embed="rId1"/>
        <a:stretch>
          <a:fillRect/>
        </a:stretch>
      </xdr:blipFill>
      <xdr:spPr>
        <a:xfrm>
          <a:off x="92257" y="122465"/>
          <a:ext cx="1077957" cy="63717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7:J28" totalsRowShown="0" headerRowDxfId="29" dataDxfId="27" headerRowBorderDxfId="28" tableBorderDxfId="26" totalsRowBorderDxfId="25">
  <tableColumns count="10">
    <tableColumn id="1" xr3:uid="{DC1B7B10-25DF-444B-B97E-464EC471DB5B}" name="Producto" dataDxfId="24"/>
    <tableColumn id="2" xr3:uid="{C61E64BC-B5A5-45F4-8F84-130CBA355D9D}" name="Indicador" dataDxfId="23"/>
    <tableColumn id="3" xr3:uid="{3AC7971E-A8AB-4C13-830D-AC13829EAC0E}" name="Física_x000a_(A)" dataDxfId="22"/>
    <tableColumn id="4" xr3:uid="{8DB7EDBB-DB79-4CBD-AD68-D153CE19B0A8}" name="Financiera_x000a_(B)" dataDxfId="21"/>
    <tableColumn id="9" xr3:uid="{AC3E8DE2-D537-4CBB-AD59-753602F58C3E}" name="Física_x000a_(C)" dataDxfId="20"/>
    <tableColumn id="10" xr3:uid="{25C7EA1D-EAE0-4DC9-9FB1-C0E265B640E6}" name="Financiera_x000a_(D)" dataDxfId="19" dataCellStyle="Moneda"/>
    <tableColumn id="5" xr3:uid="{C2FDA61C-9281-4FCB-A3FE-246521A85EA0}" name="Física _x000a_(E)" dataDxfId="18"/>
    <tableColumn id="6" xr3:uid="{B07D8104-8103-4848-A228-6FBAE528EF68}" name="Financiera _x000a_ (F)" dataDxfId="17"/>
    <tableColumn id="7" xr3:uid="{F97ACE16-1124-4543-AD0A-CBAA1878A36A}" name="Física _x000a_(%)_x000a_ G=E/C" dataDxfId="16">
      <calculatedColumnFormula>IF(G28&gt;0,G28/'Programa 11'!C28,0)</calculatedColumnFormula>
    </tableColumn>
    <tableColumn id="8" xr3:uid="{CAB2F777-24BA-4EFC-82F9-153B93171D9B}" name="Financiero _x000a_(%) _x000a_H=F/D" dataDxfId="15">
      <calculatedColumnFormula>IF(H28&gt;0,H28/D28,0)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05CFFB-201E-4279-A43C-AADA95049637}" name="Tabla13" displayName="Tabla13" ref="A27:J28" totalsRowShown="0" headerRowDxfId="14" dataDxfId="12" headerRowBorderDxfId="13" tableBorderDxfId="11" totalsRowBorderDxfId="10">
  <tableColumns count="10">
    <tableColumn id="1" xr3:uid="{2E01FAAB-F513-4AFE-B3E1-0CD034E984F3}" name="Producto" dataDxfId="9"/>
    <tableColumn id="2" xr3:uid="{FB23252D-949A-45CD-9F20-78C837E6A767}" name="Indicador" dataDxfId="8"/>
    <tableColumn id="3" xr3:uid="{44B0BC98-E90E-4FD0-BA67-876DDFAAFD38}" name="Física_x000a_(A)" dataDxfId="7"/>
    <tableColumn id="4" xr3:uid="{10570A14-AC76-497A-9EAD-FD89659E914D}" name="Financiera_x000a_(B)" dataDxfId="6" dataCellStyle="Moneda"/>
    <tableColumn id="9" xr3:uid="{031F91AD-5CD2-4439-9641-F830D4497E3F}" name="Física_x000a_(C)" dataDxfId="5" dataCellStyle="Moneda"/>
    <tableColumn id="10" xr3:uid="{2CABE676-D7BC-4FF5-AEE8-4A67D1C058A0}" name="Financiera_x000a_(D)" dataDxfId="4" dataCellStyle="Moneda"/>
    <tableColumn id="5" xr3:uid="{C106480E-B3B4-434E-BE07-CC3103E41E9E}" name="Física _x000a_(E)" dataDxfId="3"/>
    <tableColumn id="6" xr3:uid="{02030C48-9489-4DDD-B039-21ECAD9AB7AF}" name="Financiera _x000a_ (F)" dataDxfId="2"/>
    <tableColumn id="7" xr3:uid="{77E844C4-BCE8-4895-8AE2-4924AE647C3E}" name="Física _x000a_(%)_x000a_ G=E/C" dataDxfId="1">
      <calculatedColumnFormula>Tabla13[[#This Row],[Física 
(E)]]/Tabla13[[#This Row],[Física
(A)]]</calculatedColumnFormula>
    </tableColumn>
    <tableColumn id="8" xr3:uid="{86020497-68D1-48FC-B445-73992CFBF733}" name="Financiero _x000a_(%) _x000a_H=F/D" dataDxfId="0">
      <calculatedColumnFormula>Tabla13[[#This Row],[Financiera 
 (F)]]/Tabla13[[#This Row],[Financiera
(B)]]</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N41"/>
  <sheetViews>
    <sheetView topLeftCell="A2" zoomScale="130" zoomScaleNormal="130" zoomScaleSheetLayoutView="90" workbookViewId="0">
      <selection activeCell="A41" sqref="A41:J41"/>
    </sheetView>
  </sheetViews>
  <sheetFormatPr baseColWidth="10" defaultColWidth="11.42578125" defaultRowHeight="15" x14ac:dyDescent="0.25"/>
  <cols>
    <col min="1" max="1" width="31.42578125" style="6" customWidth="1"/>
    <col min="2" max="2" width="15.7109375" style="6" customWidth="1"/>
    <col min="3" max="4" width="10.42578125" style="6" customWidth="1"/>
    <col min="5" max="7" width="12.7109375" style="6" customWidth="1"/>
    <col min="8" max="8" width="9.7109375" style="6" customWidth="1"/>
    <col min="9" max="9" width="10" style="6" customWidth="1"/>
    <col min="10" max="10" width="10.7109375" style="6" customWidth="1"/>
    <col min="11" max="11" width="11.42578125" style="6"/>
  </cols>
  <sheetData>
    <row r="1" spans="1:11" ht="21.75" thickBot="1" x14ac:dyDescent="0.3">
      <c r="A1" s="16"/>
      <c r="B1" s="79" t="s">
        <v>71</v>
      </c>
      <c r="C1" s="80"/>
      <c r="D1" s="80"/>
      <c r="E1" s="80"/>
      <c r="F1" s="80"/>
      <c r="G1" s="80"/>
      <c r="H1" s="80"/>
      <c r="I1" s="80"/>
      <c r="J1" s="81"/>
      <c r="K1" s="1"/>
    </row>
    <row r="2" spans="1:11" ht="24.75" thickBot="1" x14ac:dyDescent="0.3">
      <c r="A2" s="17"/>
      <c r="B2" s="82" t="s">
        <v>0</v>
      </c>
      <c r="C2" s="83"/>
      <c r="D2" s="82" t="s">
        <v>1</v>
      </c>
      <c r="E2" s="83"/>
      <c r="F2" s="83"/>
      <c r="G2" s="83"/>
      <c r="H2" s="84"/>
      <c r="I2" s="2" t="s">
        <v>2</v>
      </c>
      <c r="J2" s="3" t="s">
        <v>3</v>
      </c>
      <c r="K2" s="1"/>
    </row>
    <row r="3" spans="1:11" ht="21.75" thickBot="1" x14ac:dyDescent="0.3">
      <c r="A3" s="18"/>
      <c r="B3" s="85" t="s">
        <v>4</v>
      </c>
      <c r="C3" s="86"/>
      <c r="D3" s="85"/>
      <c r="E3" s="86"/>
      <c r="F3" s="86"/>
      <c r="G3" s="86"/>
      <c r="H3" s="87"/>
      <c r="I3" s="21">
        <v>43552</v>
      </c>
      <c r="J3" s="22">
        <v>0</v>
      </c>
      <c r="K3" s="1"/>
    </row>
    <row r="4" spans="1:11" x14ac:dyDescent="0.25">
      <c r="A4" s="88"/>
      <c r="B4" s="89"/>
      <c r="C4" s="89"/>
      <c r="D4" s="90"/>
      <c r="E4" s="90"/>
      <c r="F4" s="90"/>
      <c r="G4" s="90"/>
      <c r="H4" s="90"/>
      <c r="I4" s="89"/>
      <c r="J4" s="91"/>
      <c r="K4" s="1"/>
    </row>
    <row r="5" spans="1:11" ht="3" customHeight="1" x14ac:dyDescent="0.25">
      <c r="A5" s="76"/>
      <c r="B5" s="77"/>
      <c r="C5" s="77"/>
      <c r="D5" s="77"/>
      <c r="E5" s="77"/>
      <c r="F5" s="77"/>
      <c r="G5" s="77"/>
      <c r="H5" s="77"/>
      <c r="I5" s="77"/>
      <c r="J5" s="78"/>
      <c r="K5" s="1"/>
    </row>
    <row r="6" spans="1:11" ht="18.75" customHeight="1" x14ac:dyDescent="0.25">
      <c r="A6" s="53" t="s">
        <v>5</v>
      </c>
      <c r="B6" s="54"/>
      <c r="C6" s="54"/>
      <c r="D6" s="54"/>
      <c r="E6" s="54"/>
      <c r="F6" s="54"/>
      <c r="G6" s="54"/>
      <c r="H6" s="54"/>
      <c r="I6" s="54"/>
      <c r="J6" s="55"/>
      <c r="K6" s="1"/>
    </row>
    <row r="7" spans="1:11" ht="18.75" customHeight="1" x14ac:dyDescent="0.25">
      <c r="A7" s="60" t="s">
        <v>6</v>
      </c>
      <c r="B7" s="61"/>
      <c r="C7" s="61"/>
      <c r="D7" s="61"/>
      <c r="E7" s="61"/>
      <c r="F7" s="61"/>
      <c r="G7" s="61"/>
      <c r="H7" s="61"/>
      <c r="I7" s="61"/>
      <c r="J7" s="62"/>
      <c r="K7" s="1"/>
    </row>
    <row r="8" spans="1:11" ht="17.25" customHeight="1" x14ac:dyDescent="0.25">
      <c r="A8" s="4" t="s">
        <v>7</v>
      </c>
      <c r="B8" s="72" t="s">
        <v>55</v>
      </c>
      <c r="C8" s="73"/>
      <c r="D8" s="73"/>
      <c r="E8" s="73"/>
      <c r="F8" s="73"/>
      <c r="G8" s="73"/>
      <c r="H8" s="73"/>
      <c r="I8" s="73"/>
      <c r="J8" s="74"/>
      <c r="K8" s="1"/>
    </row>
    <row r="9" spans="1:11" ht="17.25" customHeight="1" x14ac:dyDescent="0.25">
      <c r="A9" s="19" t="s">
        <v>36</v>
      </c>
      <c r="B9" s="72" t="s">
        <v>56</v>
      </c>
      <c r="C9" s="73"/>
      <c r="D9" s="73"/>
      <c r="E9" s="73"/>
      <c r="F9" s="73"/>
      <c r="G9" s="73"/>
      <c r="H9" s="73"/>
      <c r="I9" s="73"/>
      <c r="J9" s="74"/>
      <c r="K9" s="1"/>
    </row>
    <row r="10" spans="1:11" ht="17.25" customHeight="1" x14ac:dyDescent="0.25">
      <c r="A10" s="19" t="s">
        <v>37</v>
      </c>
      <c r="B10" s="72" t="s">
        <v>64</v>
      </c>
      <c r="C10" s="73"/>
      <c r="D10" s="73"/>
      <c r="E10" s="73"/>
      <c r="F10" s="73"/>
      <c r="G10" s="73"/>
      <c r="H10" s="73"/>
      <c r="I10" s="73"/>
      <c r="J10" s="74"/>
      <c r="K10" s="1"/>
    </row>
    <row r="11" spans="1:11" ht="23.25" customHeight="1" x14ac:dyDescent="0.25">
      <c r="A11" s="4" t="s">
        <v>8</v>
      </c>
      <c r="B11" s="63" t="s">
        <v>65</v>
      </c>
      <c r="C11" s="63"/>
      <c r="D11" s="63"/>
      <c r="E11" s="63"/>
      <c r="F11" s="63"/>
      <c r="G11" s="63"/>
      <c r="H11" s="63"/>
      <c r="I11" s="63"/>
      <c r="J11" s="64"/>
    </row>
    <row r="12" spans="1:11" ht="30.75" customHeight="1" x14ac:dyDescent="0.25">
      <c r="A12" s="4" t="s">
        <v>9</v>
      </c>
      <c r="B12" s="63" t="s">
        <v>66</v>
      </c>
      <c r="C12" s="63"/>
      <c r="D12" s="63"/>
      <c r="E12" s="63"/>
      <c r="F12" s="63"/>
      <c r="G12" s="63"/>
      <c r="H12" s="63"/>
      <c r="I12" s="63"/>
      <c r="J12" s="64"/>
    </row>
    <row r="13" spans="1:11" ht="15.75" x14ac:dyDescent="0.25">
      <c r="A13" s="53" t="s">
        <v>10</v>
      </c>
      <c r="B13" s="54"/>
      <c r="C13" s="54"/>
      <c r="D13" s="54"/>
      <c r="E13" s="54"/>
      <c r="F13" s="54"/>
      <c r="G13" s="54"/>
      <c r="H13" s="54"/>
      <c r="I13" s="54"/>
      <c r="J13" s="55"/>
    </row>
    <row r="14" spans="1:11" ht="27.75" customHeight="1" x14ac:dyDescent="0.25">
      <c r="A14" s="4" t="s">
        <v>11</v>
      </c>
      <c r="B14" s="20">
        <v>2</v>
      </c>
      <c r="C14" s="75" t="str">
        <f>IFERROR(VLOOKUP(B14,'[1]Validacion datos'!A2:B5,2,FALSE),"")</f>
        <v>DESARROLLO SOCIAL</v>
      </c>
      <c r="D14" s="75"/>
      <c r="E14" s="75"/>
      <c r="F14" s="75"/>
      <c r="G14" s="75"/>
      <c r="H14" s="75"/>
      <c r="I14" s="75"/>
      <c r="J14" s="75"/>
    </row>
    <row r="15" spans="1:11" ht="26.25" customHeight="1" x14ac:dyDescent="0.25">
      <c r="A15" s="4" t="s">
        <v>12</v>
      </c>
      <c r="B15" s="7">
        <v>2.2000000000000002</v>
      </c>
      <c r="C15" s="75" t="str">
        <f>IFERROR(VLOOKUP(B15,'[1]Validacion datos'!A8:B26,2,FALSE),"")</f>
        <v>Salud y seguridad social integral</v>
      </c>
      <c r="D15" s="75"/>
      <c r="E15" s="75"/>
      <c r="F15" s="75"/>
      <c r="G15" s="75"/>
      <c r="H15" s="75"/>
      <c r="I15" s="75"/>
      <c r="J15" s="75"/>
    </row>
    <row r="16" spans="1:11" ht="30.75" customHeight="1" x14ac:dyDescent="0.25">
      <c r="A16" s="4" t="s">
        <v>13</v>
      </c>
      <c r="B16" s="8" t="s">
        <v>57</v>
      </c>
      <c r="C16" s="100"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100"/>
      <c r="E16" s="100"/>
      <c r="F16" s="100"/>
      <c r="G16" s="100"/>
      <c r="H16" s="100"/>
      <c r="I16" s="100"/>
      <c r="J16" s="100"/>
    </row>
    <row r="17" spans="1:14" ht="15.75" x14ac:dyDescent="0.25">
      <c r="A17" s="53" t="s">
        <v>14</v>
      </c>
      <c r="B17" s="54"/>
      <c r="C17" s="54"/>
      <c r="D17" s="54"/>
      <c r="E17" s="54"/>
      <c r="F17" s="54"/>
      <c r="G17" s="54"/>
      <c r="H17" s="54"/>
      <c r="I17" s="54"/>
      <c r="J17" s="55"/>
    </row>
    <row r="18" spans="1:14" ht="18" customHeight="1" x14ac:dyDescent="0.25">
      <c r="A18" s="4" t="s">
        <v>15</v>
      </c>
      <c r="B18" s="63" t="s">
        <v>50</v>
      </c>
      <c r="C18" s="63"/>
      <c r="D18" s="63"/>
      <c r="E18" s="63"/>
      <c r="F18" s="63"/>
      <c r="G18" s="63"/>
      <c r="H18" s="63"/>
      <c r="I18" s="63"/>
      <c r="J18" s="64"/>
    </row>
    <row r="19" spans="1:14" ht="21" customHeight="1" x14ac:dyDescent="0.25">
      <c r="A19" s="9" t="s">
        <v>16</v>
      </c>
      <c r="B19" s="63" t="s">
        <v>51</v>
      </c>
      <c r="C19" s="63"/>
      <c r="D19" s="63"/>
      <c r="E19" s="63"/>
      <c r="F19" s="63"/>
      <c r="G19" s="63"/>
      <c r="H19" s="63"/>
      <c r="I19" s="63"/>
      <c r="J19" s="64"/>
    </row>
    <row r="20" spans="1:14" ht="17.25" customHeight="1" x14ac:dyDescent="0.25">
      <c r="A20" s="9" t="s">
        <v>17</v>
      </c>
      <c r="B20" s="63" t="s">
        <v>52</v>
      </c>
      <c r="C20" s="63"/>
      <c r="D20" s="63"/>
      <c r="E20" s="63"/>
      <c r="F20" s="63"/>
      <c r="G20" s="63"/>
      <c r="H20" s="63"/>
      <c r="I20" s="63"/>
      <c r="J20" s="64"/>
    </row>
    <row r="21" spans="1:14" ht="15.75" x14ac:dyDescent="0.25">
      <c r="A21" s="53" t="s">
        <v>18</v>
      </c>
      <c r="B21" s="54"/>
      <c r="C21" s="54"/>
      <c r="D21" s="54"/>
      <c r="E21" s="54"/>
      <c r="F21" s="54"/>
      <c r="G21" s="54"/>
      <c r="H21" s="54"/>
      <c r="I21" s="54"/>
      <c r="J21" s="55"/>
    </row>
    <row r="22" spans="1:14" ht="15.75" x14ac:dyDescent="0.25">
      <c r="A22" s="60" t="s">
        <v>19</v>
      </c>
      <c r="B22" s="61"/>
      <c r="C22" s="61"/>
      <c r="D22" s="61"/>
      <c r="E22" s="61"/>
      <c r="F22" s="61"/>
      <c r="G22" s="61"/>
      <c r="H22" s="61"/>
      <c r="I22" s="61"/>
      <c r="J22" s="62"/>
      <c r="K22" s="1"/>
    </row>
    <row r="23" spans="1:14" ht="15" customHeight="1" x14ac:dyDescent="0.25">
      <c r="A23" s="67" t="s">
        <v>20</v>
      </c>
      <c r="B23" s="68"/>
      <c r="C23" s="69" t="s">
        <v>21</v>
      </c>
      <c r="D23" s="71"/>
      <c r="E23" s="71"/>
      <c r="F23" s="71" t="s">
        <v>22</v>
      </c>
      <c r="G23" s="71"/>
      <c r="H23" s="68"/>
      <c r="I23" s="69" t="s">
        <v>23</v>
      </c>
      <c r="J23" s="70"/>
    </row>
    <row r="24" spans="1:14" x14ac:dyDescent="0.25">
      <c r="A24" s="96">
        <v>45362550</v>
      </c>
      <c r="B24" s="97"/>
      <c r="C24" s="93">
        <v>60760457.299999997</v>
      </c>
      <c r="D24" s="94"/>
      <c r="E24" s="95"/>
      <c r="F24" s="93">
        <v>0</v>
      </c>
      <c r="G24" s="94"/>
      <c r="H24" s="95"/>
      <c r="I24" s="98">
        <f>IF(F24&gt;0,F24/C24,0)</f>
        <v>0</v>
      </c>
      <c r="J24" s="99"/>
    </row>
    <row r="25" spans="1:14" ht="15.75" x14ac:dyDescent="0.25">
      <c r="A25" s="60" t="s">
        <v>24</v>
      </c>
      <c r="B25" s="61"/>
      <c r="C25" s="61"/>
      <c r="D25" s="61"/>
      <c r="E25" s="61"/>
      <c r="F25" s="61"/>
      <c r="G25" s="61"/>
      <c r="H25" s="61"/>
      <c r="I25" s="61"/>
      <c r="J25" s="62"/>
      <c r="K25" s="1"/>
    </row>
    <row r="26" spans="1:14" x14ac:dyDescent="0.25">
      <c r="A26" s="5"/>
      <c r="B26"/>
      <c r="C26" s="50" t="s">
        <v>49</v>
      </c>
      <c r="D26" s="51"/>
      <c r="E26" s="50" t="s">
        <v>47</v>
      </c>
      <c r="F26" s="51"/>
      <c r="G26" s="50" t="s">
        <v>48</v>
      </c>
      <c r="H26" s="50"/>
      <c r="I26" s="50" t="s">
        <v>25</v>
      </c>
      <c r="J26" s="52"/>
    </row>
    <row r="27" spans="1:14" ht="38.25" x14ac:dyDescent="0.25">
      <c r="A27" s="10" t="s">
        <v>26</v>
      </c>
      <c r="B27" s="11" t="s">
        <v>27</v>
      </c>
      <c r="C27" s="11" t="s">
        <v>38</v>
      </c>
      <c r="D27" s="11" t="s">
        <v>39</v>
      </c>
      <c r="E27" s="11" t="s">
        <v>41</v>
      </c>
      <c r="F27" s="11" t="s">
        <v>42</v>
      </c>
      <c r="G27" s="11" t="s">
        <v>43</v>
      </c>
      <c r="H27" s="11" t="s">
        <v>44</v>
      </c>
      <c r="I27" s="11" t="s">
        <v>45</v>
      </c>
      <c r="J27" s="12" t="s">
        <v>46</v>
      </c>
    </row>
    <row r="28" spans="1:14" ht="36" x14ac:dyDescent="0.25">
      <c r="A28" s="23" t="s">
        <v>58</v>
      </c>
      <c r="B28" s="24" t="s">
        <v>60</v>
      </c>
      <c r="C28" s="27">
        <v>3269936</v>
      </c>
      <c r="D28" s="32">
        <v>60760457</v>
      </c>
      <c r="E28" s="27">
        <v>805403</v>
      </c>
      <c r="F28" s="34">
        <v>5144397</v>
      </c>
      <c r="G28" s="28">
        <v>878182</v>
      </c>
      <c r="H28" s="33">
        <v>0</v>
      </c>
      <c r="I28" s="13">
        <f>IF(G28&gt;0,G28/'Programa 11'!C28,0)</f>
        <v>0.26856244281233638</v>
      </c>
      <c r="J28" s="14">
        <f>IF(H28&gt;0,H28/#REF!,0)</f>
        <v>0</v>
      </c>
      <c r="M28" s="31"/>
      <c r="N28" s="30"/>
    </row>
    <row r="29" spans="1:14" ht="15.75" x14ac:dyDescent="0.25">
      <c r="A29" s="53" t="s">
        <v>28</v>
      </c>
      <c r="B29" s="54"/>
      <c r="C29" s="54"/>
      <c r="D29" s="54"/>
      <c r="E29" s="54"/>
      <c r="F29" s="54"/>
      <c r="G29" s="54"/>
      <c r="H29" s="54"/>
      <c r="I29" s="54"/>
      <c r="J29" s="55"/>
    </row>
    <row r="30" spans="1:14" ht="15.75" x14ac:dyDescent="0.25">
      <c r="A30" s="60" t="s">
        <v>29</v>
      </c>
      <c r="B30" s="61"/>
      <c r="C30" s="61"/>
      <c r="D30" s="61"/>
      <c r="E30" s="61"/>
      <c r="F30" s="61"/>
      <c r="G30" s="61"/>
      <c r="H30" s="61"/>
      <c r="I30" s="61"/>
      <c r="J30" s="62"/>
      <c r="K30" s="1"/>
    </row>
    <row r="31" spans="1:14" ht="24" customHeight="1" x14ac:dyDescent="0.25">
      <c r="A31" s="15" t="s">
        <v>30</v>
      </c>
      <c r="B31" s="63" t="s">
        <v>73</v>
      </c>
      <c r="C31" s="63"/>
      <c r="D31" s="63"/>
      <c r="E31" s="63"/>
      <c r="F31" s="63"/>
      <c r="G31" s="63"/>
      <c r="H31" s="63"/>
      <c r="I31" s="63"/>
      <c r="J31" s="64"/>
    </row>
    <row r="32" spans="1:14" ht="99.75" customHeight="1" x14ac:dyDescent="0.25">
      <c r="A32" s="15" t="s">
        <v>31</v>
      </c>
      <c r="B32" s="63" t="s">
        <v>62</v>
      </c>
      <c r="C32" s="63"/>
      <c r="D32" s="63"/>
      <c r="E32" s="63"/>
      <c r="F32" s="63"/>
      <c r="G32" s="63"/>
      <c r="H32" s="63"/>
      <c r="I32" s="63"/>
      <c r="J32" s="64"/>
    </row>
    <row r="33" spans="1:11" ht="111" customHeight="1" x14ac:dyDescent="0.25">
      <c r="A33" s="15" t="s">
        <v>32</v>
      </c>
      <c r="B33" s="65" t="s">
        <v>77</v>
      </c>
      <c r="C33" s="65"/>
      <c r="D33" s="65"/>
      <c r="E33" s="65"/>
      <c r="F33" s="65"/>
      <c r="G33" s="65"/>
      <c r="H33" s="65"/>
      <c r="I33" s="65"/>
      <c r="J33" s="66"/>
    </row>
    <row r="34" spans="1:11" ht="114" customHeight="1" x14ac:dyDescent="0.25">
      <c r="A34" s="15" t="s">
        <v>33</v>
      </c>
      <c r="B34" s="65" t="s">
        <v>63</v>
      </c>
      <c r="C34" s="65"/>
      <c r="D34" s="65"/>
      <c r="E34" s="65"/>
      <c r="F34" s="65"/>
      <c r="G34" s="65"/>
      <c r="H34" s="65"/>
      <c r="I34" s="65"/>
      <c r="J34" s="66"/>
    </row>
    <row r="35" spans="1:11" ht="15.75" x14ac:dyDescent="0.25">
      <c r="A35" s="53" t="s">
        <v>34</v>
      </c>
      <c r="B35" s="54"/>
      <c r="C35" s="54"/>
      <c r="D35" s="54"/>
      <c r="E35" s="54"/>
      <c r="F35" s="54"/>
      <c r="G35" s="54"/>
      <c r="H35" s="54"/>
      <c r="I35" s="54"/>
      <c r="J35" s="55"/>
    </row>
    <row r="36" spans="1:11" ht="15.75" x14ac:dyDescent="0.25">
      <c r="A36" s="56" t="s">
        <v>35</v>
      </c>
      <c r="B36" s="57"/>
      <c r="C36" s="57"/>
      <c r="D36" s="57"/>
      <c r="E36" s="57"/>
      <c r="F36" s="57"/>
      <c r="G36" s="57"/>
      <c r="H36" s="57"/>
      <c r="I36" s="57"/>
      <c r="J36" s="58"/>
      <c r="K36" s="1"/>
    </row>
    <row r="37" spans="1:11" ht="27.75" customHeight="1" x14ac:dyDescent="0.25">
      <c r="A37" s="59" t="s">
        <v>70</v>
      </c>
      <c r="B37" s="59"/>
      <c r="C37" s="59"/>
      <c r="D37" s="59"/>
      <c r="E37" s="59"/>
      <c r="F37" s="59"/>
      <c r="G37" s="59"/>
      <c r="H37" s="59"/>
      <c r="I37" s="59"/>
      <c r="J37" s="59"/>
    </row>
    <row r="38" spans="1:11" ht="27.75" customHeight="1" x14ac:dyDescent="0.25">
      <c r="A38" s="59" t="s">
        <v>68</v>
      </c>
      <c r="B38" s="59"/>
      <c r="C38" s="59"/>
      <c r="D38" s="59"/>
      <c r="E38" s="59"/>
      <c r="F38" s="59"/>
      <c r="G38" s="59"/>
      <c r="H38" s="59"/>
      <c r="I38" s="59"/>
      <c r="J38" s="59"/>
    </row>
    <row r="39" spans="1:11" ht="19.5" customHeight="1" x14ac:dyDescent="0.25">
      <c r="A39" s="59" t="s">
        <v>69</v>
      </c>
      <c r="B39" s="59"/>
      <c r="C39" s="59"/>
      <c r="D39" s="59"/>
      <c r="E39" s="59"/>
      <c r="F39" s="59"/>
      <c r="G39" s="59"/>
      <c r="H39" s="59"/>
      <c r="I39" s="59"/>
      <c r="J39" s="59"/>
    </row>
    <row r="40" spans="1:11" ht="30.75" customHeight="1" x14ac:dyDescent="0.25">
      <c r="A40" s="92" t="s">
        <v>40</v>
      </c>
      <c r="B40" s="92"/>
      <c r="C40" s="92"/>
      <c r="D40" s="92"/>
      <c r="E40" s="92"/>
      <c r="F40" s="92"/>
      <c r="G40" s="92"/>
      <c r="H40" s="92"/>
      <c r="I40" s="92"/>
      <c r="J40" s="92"/>
    </row>
    <row r="41" spans="1:11" x14ac:dyDescent="0.25">
      <c r="A41" s="49" t="s">
        <v>78</v>
      </c>
      <c r="B41" s="49"/>
      <c r="C41" s="49"/>
      <c r="D41" s="49"/>
      <c r="E41" s="49"/>
      <c r="F41" s="49"/>
      <c r="G41" s="49"/>
      <c r="H41" s="49"/>
      <c r="I41" s="49"/>
      <c r="J41" s="49"/>
    </row>
  </sheetData>
  <mergeCells count="50">
    <mergeCell ref="A40:J40"/>
    <mergeCell ref="F24:H24"/>
    <mergeCell ref="C24:E24"/>
    <mergeCell ref="C15:J15"/>
    <mergeCell ref="A24:B24"/>
    <mergeCell ref="I24:J24"/>
    <mergeCell ref="A25:J25"/>
    <mergeCell ref="C16:J16"/>
    <mergeCell ref="A17:J17"/>
    <mergeCell ref="B18:J18"/>
    <mergeCell ref="B19:J19"/>
    <mergeCell ref="B20:J20"/>
    <mergeCell ref="A21:J21"/>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 ref="A22:J22"/>
    <mergeCell ref="A23:B23"/>
    <mergeCell ref="I23:J23"/>
    <mergeCell ref="C23:E23"/>
    <mergeCell ref="F23:H23"/>
    <mergeCell ref="A41:J41"/>
    <mergeCell ref="C26:D26"/>
    <mergeCell ref="G26:H26"/>
    <mergeCell ref="I26:J26"/>
    <mergeCell ref="E26:F26"/>
    <mergeCell ref="A35:J35"/>
    <mergeCell ref="A36:J36"/>
    <mergeCell ref="A37:J37"/>
    <mergeCell ref="A29:J29"/>
    <mergeCell ref="A30:J30"/>
    <mergeCell ref="B31:J31"/>
    <mergeCell ref="B32:J32"/>
    <mergeCell ref="B33:J33"/>
    <mergeCell ref="B34:J34"/>
    <mergeCell ref="A38:J38"/>
    <mergeCell ref="A39:J39"/>
  </mergeCells>
  <phoneticPr fontId="23" type="noConversion"/>
  <dataValidations count="15">
    <dataValidation allowBlank="1" showInputMessage="1" showErrorMessage="1" prompt="Monto ejecutado en el trimestre" sqref="H27:H28" xr:uid="{90E46E24-8E3F-4224-9F5D-F387CD76556E}"/>
    <dataValidation allowBlank="1" showInputMessage="1" showErrorMessage="1" prompt="Meta alcanzada en el trimestre" sqref="G27:G28" xr:uid="{078E0B3D-C3D5-4323-9A6F-7DD5AA0A91C9}"/>
    <dataValidation allowBlank="1" showInputMessage="1" showErrorMessage="1" prompt="Monto presupuestado para el producto" sqref="F27 D27:D28" xr:uid="{247AEBBA-5BB4-404D-982B-514E41C68A75}"/>
    <dataValidation allowBlank="1" showInputMessage="1" showErrorMessage="1" prompt="Meta anual del indicador" sqref="E27 C27:C28" xr:uid="{F1CB8B99-164D-4F51-9E69-AECE57493A93}"/>
    <dataValidation allowBlank="1" showInputMessage="1" showErrorMessage="1" prompt="Nombre del indicador" sqref="B27:B28" xr:uid="{3FF3C7F1-052B-4689-97E1-0EEC782A6AE3}"/>
    <dataValidation allowBlank="1" showInputMessage="1" showErrorMessage="1" prompt="Nombre de cada producto" sqref="A27:A28"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4:C24 F24" xr:uid="{2C90DB71-EB15-47FB-969B-D3C6779E55E0}"/>
    <dataValidation allowBlank="1" showInputMessage="1" showErrorMessage="1" prompt="Oportunidades de mejora identificadas" sqref="B37:J37 A37:A39" xr:uid="{0BBE17B4-9DAA-4B5E-8145-03191AE0A62B}"/>
    <dataValidation allowBlank="1" showInputMessage="1" showErrorMessage="1" prompt="De existir desvío, explicar razones." sqref="B34:J34" xr:uid="{5BEE8297-AC31-4F75-930C-DCC89EC23752}"/>
    <dataValidation allowBlank="1" showInputMessage="1" showErrorMessage="1" prompt="1. Describir lo plasmado en el presupuesto_x000a_2. Describir lo alcanzado en términos financieros y de producción " sqref="B33:J33" xr:uid="{F772FA10-8E9B-4946-98D0-96707E060CB3}"/>
    <dataValidation allowBlank="1" showInputMessage="1" showErrorMessage="1" prompt="Nombre del producto" sqref="B31:J32" xr:uid="{4CC0B5C4-2252-4621-8563-D18C488CF444}"/>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0866141732283472" right="0.70866141732283472" top="0.36" bottom="0.28000000000000003" header="0.31496062992125984" footer="0.31496062992125984"/>
  <pageSetup scale="90" orientation="landscape" horizontalDpi="300" verticalDpi="3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8E00E-0B9E-415A-821E-0AAEE3A062FA}">
  <dimension ref="A1:N41"/>
  <sheetViews>
    <sheetView tabSelected="1" topLeftCell="A18" zoomScale="140" zoomScaleNormal="140" zoomScaleSheetLayoutView="90" workbookViewId="0">
      <selection activeCell="M24" sqref="M24"/>
    </sheetView>
  </sheetViews>
  <sheetFormatPr baseColWidth="10" defaultColWidth="11.42578125" defaultRowHeight="15" x14ac:dyDescent="0.25"/>
  <cols>
    <col min="1" max="1" width="21.7109375" style="6" customWidth="1"/>
    <col min="2" max="2" width="13.42578125" style="6" customWidth="1"/>
    <col min="3" max="3" width="12" style="6" customWidth="1"/>
    <col min="4" max="4" width="15.85546875" style="6" customWidth="1"/>
    <col min="5" max="5" width="11" style="6" customWidth="1"/>
    <col min="6" max="6" width="14" style="6" customWidth="1"/>
    <col min="7" max="7" width="11.7109375" style="6" customWidth="1"/>
    <col min="8" max="8" width="12.42578125" style="6" customWidth="1"/>
    <col min="9" max="9" width="8.5703125" style="6" customWidth="1"/>
    <col min="10" max="10" width="8.28515625" style="6" customWidth="1"/>
    <col min="11" max="11" width="11.42578125" style="6"/>
  </cols>
  <sheetData>
    <row r="1" spans="1:11" ht="21.75" thickBot="1" x14ac:dyDescent="0.3">
      <c r="A1" s="16"/>
      <c r="B1" s="79" t="s">
        <v>72</v>
      </c>
      <c r="C1" s="80"/>
      <c r="D1" s="80"/>
      <c r="E1" s="80"/>
      <c r="F1" s="80"/>
      <c r="G1" s="80"/>
      <c r="H1" s="80"/>
      <c r="I1" s="80"/>
      <c r="J1" s="81"/>
      <c r="K1" s="1"/>
    </row>
    <row r="2" spans="1:11" ht="24.75" thickBot="1" x14ac:dyDescent="0.3">
      <c r="A2" s="17"/>
      <c r="B2" s="82" t="s">
        <v>0</v>
      </c>
      <c r="C2" s="83"/>
      <c r="D2" s="82" t="s">
        <v>1</v>
      </c>
      <c r="E2" s="83"/>
      <c r="F2" s="83"/>
      <c r="G2" s="83"/>
      <c r="H2" s="84"/>
      <c r="I2" s="2" t="s">
        <v>2</v>
      </c>
      <c r="J2" s="3" t="s">
        <v>3</v>
      </c>
      <c r="K2" s="1"/>
    </row>
    <row r="3" spans="1:11" ht="21.75" thickBot="1" x14ac:dyDescent="0.3">
      <c r="A3" s="18"/>
      <c r="B3" s="85" t="s">
        <v>4</v>
      </c>
      <c r="C3" s="86"/>
      <c r="D3" s="85"/>
      <c r="E3" s="86"/>
      <c r="F3" s="86"/>
      <c r="G3" s="86"/>
      <c r="H3" s="87"/>
      <c r="I3" s="48">
        <v>43552</v>
      </c>
      <c r="J3" s="22">
        <v>0</v>
      </c>
      <c r="K3" s="1"/>
    </row>
    <row r="4" spans="1:11" ht="6.75" customHeight="1" x14ac:dyDescent="0.25">
      <c r="A4" s="88"/>
      <c r="B4" s="89"/>
      <c r="C4" s="89"/>
      <c r="D4" s="90"/>
      <c r="E4" s="90"/>
      <c r="F4" s="90"/>
      <c r="G4" s="90"/>
      <c r="H4" s="90"/>
      <c r="I4" s="89"/>
      <c r="J4" s="91"/>
      <c r="K4" s="1"/>
    </row>
    <row r="5" spans="1:11" ht="3" hidden="1" customHeight="1" x14ac:dyDescent="0.25">
      <c r="A5" s="76"/>
      <c r="B5" s="77"/>
      <c r="C5" s="77"/>
      <c r="D5" s="77"/>
      <c r="E5" s="77"/>
      <c r="F5" s="77"/>
      <c r="G5" s="77"/>
      <c r="H5" s="77"/>
      <c r="I5" s="77"/>
      <c r="J5" s="78"/>
      <c r="K5" s="1"/>
    </row>
    <row r="6" spans="1:11" ht="14.25" customHeight="1" x14ac:dyDescent="0.25">
      <c r="A6" s="53" t="s">
        <v>5</v>
      </c>
      <c r="B6" s="54"/>
      <c r="C6" s="54"/>
      <c r="D6" s="54"/>
      <c r="E6" s="54"/>
      <c r="F6" s="54"/>
      <c r="G6" s="54"/>
      <c r="H6" s="54"/>
      <c r="I6" s="54"/>
      <c r="J6" s="55"/>
      <c r="K6" s="1"/>
    </row>
    <row r="7" spans="1:11" ht="14.25" customHeight="1" x14ac:dyDescent="0.25">
      <c r="A7" s="60" t="s">
        <v>6</v>
      </c>
      <c r="B7" s="61"/>
      <c r="C7" s="61"/>
      <c r="D7" s="61"/>
      <c r="E7" s="61"/>
      <c r="F7" s="61"/>
      <c r="G7" s="61"/>
      <c r="H7" s="61"/>
      <c r="I7" s="61"/>
      <c r="J7" s="62"/>
      <c r="K7" s="1"/>
    </row>
    <row r="8" spans="1:11" ht="18.75" customHeight="1" x14ac:dyDescent="0.25">
      <c r="A8" s="25" t="s">
        <v>7</v>
      </c>
      <c r="B8" s="135" t="s">
        <v>55</v>
      </c>
      <c r="C8" s="135"/>
      <c r="D8" s="135"/>
      <c r="E8" s="135"/>
      <c r="F8" s="135"/>
      <c r="G8" s="135"/>
      <c r="H8" s="135"/>
      <c r="I8" s="135"/>
      <c r="J8" s="135"/>
      <c r="K8" s="1"/>
    </row>
    <row r="9" spans="1:11" ht="18.75" customHeight="1" x14ac:dyDescent="0.25">
      <c r="A9" s="26" t="s">
        <v>36</v>
      </c>
      <c r="B9" s="135" t="s">
        <v>56</v>
      </c>
      <c r="C9" s="135"/>
      <c r="D9" s="135"/>
      <c r="E9" s="135"/>
      <c r="F9" s="135"/>
      <c r="G9" s="135"/>
      <c r="H9" s="135"/>
      <c r="I9" s="135"/>
      <c r="J9" s="135"/>
      <c r="K9" s="1"/>
    </row>
    <row r="10" spans="1:11" ht="18.75" customHeight="1" x14ac:dyDescent="0.25">
      <c r="A10" s="26" t="s">
        <v>37</v>
      </c>
      <c r="B10" s="135" t="s">
        <v>64</v>
      </c>
      <c r="C10" s="135"/>
      <c r="D10" s="135"/>
      <c r="E10" s="135"/>
      <c r="F10" s="135"/>
      <c r="G10" s="135"/>
      <c r="H10" s="135"/>
      <c r="I10" s="135"/>
      <c r="J10" s="135"/>
      <c r="K10" s="1"/>
    </row>
    <row r="11" spans="1:11" ht="19.5" customHeight="1" x14ac:dyDescent="0.25">
      <c r="A11" s="35" t="s">
        <v>8</v>
      </c>
      <c r="B11" s="116" t="s">
        <v>65</v>
      </c>
      <c r="C11" s="116"/>
      <c r="D11" s="116"/>
      <c r="E11" s="116"/>
      <c r="F11" s="116"/>
      <c r="G11" s="116"/>
      <c r="H11" s="116"/>
      <c r="I11" s="116"/>
      <c r="J11" s="116"/>
    </row>
    <row r="12" spans="1:11" ht="27.75" customHeight="1" x14ac:dyDescent="0.25">
      <c r="A12" s="35" t="s">
        <v>9</v>
      </c>
      <c r="B12" s="116" t="s">
        <v>66</v>
      </c>
      <c r="C12" s="116"/>
      <c r="D12" s="116"/>
      <c r="E12" s="116"/>
      <c r="F12" s="116"/>
      <c r="G12" s="116"/>
      <c r="H12" s="116"/>
      <c r="I12" s="116"/>
      <c r="J12" s="116"/>
    </row>
    <row r="13" spans="1:11" x14ac:dyDescent="0.25">
      <c r="A13" s="113" t="s">
        <v>10</v>
      </c>
      <c r="B13" s="114"/>
      <c r="C13" s="114"/>
      <c r="D13" s="114"/>
      <c r="E13" s="114"/>
      <c r="F13" s="114"/>
      <c r="G13" s="114"/>
      <c r="H13" s="114"/>
      <c r="I13" s="114"/>
      <c r="J13" s="115"/>
    </row>
    <row r="14" spans="1:11" ht="21.75" customHeight="1" x14ac:dyDescent="0.25">
      <c r="A14" s="36" t="s">
        <v>11</v>
      </c>
      <c r="B14" s="20">
        <v>2</v>
      </c>
      <c r="C14" s="75" t="str">
        <f>IFERROR(VLOOKUP(B14,'[1]Validacion datos'!A2:B5,2,FALSE),"")</f>
        <v>DESARROLLO SOCIAL</v>
      </c>
      <c r="D14" s="75"/>
      <c r="E14" s="75"/>
      <c r="F14" s="75"/>
      <c r="G14" s="75"/>
      <c r="H14" s="75"/>
      <c r="I14" s="75"/>
      <c r="J14" s="75"/>
    </row>
    <row r="15" spans="1:11" ht="17.25" customHeight="1" x14ac:dyDescent="0.25">
      <c r="A15" s="36" t="s">
        <v>12</v>
      </c>
      <c r="B15" s="7">
        <v>2.2000000000000002</v>
      </c>
      <c r="C15" s="75" t="str">
        <f>IFERROR(VLOOKUP(B15,'[1]Validacion datos'!A8:B26,2,FALSE),"")</f>
        <v>Salud y seguridad social integral</v>
      </c>
      <c r="D15" s="75"/>
      <c r="E15" s="75"/>
      <c r="F15" s="75"/>
      <c r="G15" s="75"/>
      <c r="H15" s="75"/>
      <c r="I15" s="75"/>
      <c r="J15" s="75"/>
    </row>
    <row r="16" spans="1:11" ht="37.5" customHeight="1" x14ac:dyDescent="0.25">
      <c r="A16" s="36" t="s">
        <v>13</v>
      </c>
      <c r="B16" s="8" t="s">
        <v>57</v>
      </c>
      <c r="C16" s="75" t="str">
        <f>IFERROR(VLOOKUP(B16,'[1]Validacion datos'!D8:E64,2,FALSE),"")</f>
        <v>Garantizar el derecho de la población al acceso a un modelo de atención integral, con calidad y calidez, que privilegie la promoción de la salud y la prevención de la enfermedad, mediante la consolidación del Sistema Nacional de Salud</v>
      </c>
      <c r="D16" s="75"/>
      <c r="E16" s="75"/>
      <c r="F16" s="75"/>
      <c r="G16" s="75"/>
      <c r="H16" s="75"/>
      <c r="I16" s="75"/>
      <c r="J16" s="75"/>
    </row>
    <row r="17" spans="1:14" x14ac:dyDescent="0.25">
      <c r="A17" s="113" t="s">
        <v>14</v>
      </c>
      <c r="B17" s="114"/>
      <c r="C17" s="114"/>
      <c r="D17" s="114"/>
      <c r="E17" s="114"/>
      <c r="F17" s="114"/>
      <c r="G17" s="114"/>
      <c r="H17" s="114"/>
      <c r="I17" s="114"/>
      <c r="J17" s="115"/>
    </row>
    <row r="18" spans="1:14" ht="21.75" customHeight="1" x14ac:dyDescent="0.25">
      <c r="A18" s="36" t="s">
        <v>15</v>
      </c>
      <c r="B18" s="109" t="s">
        <v>54</v>
      </c>
      <c r="C18" s="109"/>
      <c r="D18" s="109"/>
      <c r="E18" s="109"/>
      <c r="F18" s="109"/>
      <c r="G18" s="109"/>
      <c r="H18" s="109"/>
      <c r="I18" s="109"/>
      <c r="J18" s="110"/>
    </row>
    <row r="19" spans="1:14" ht="14.25" customHeight="1" x14ac:dyDescent="0.25">
      <c r="A19" s="37" t="s">
        <v>16</v>
      </c>
      <c r="B19" s="109" t="s">
        <v>53</v>
      </c>
      <c r="C19" s="109"/>
      <c r="D19" s="109"/>
      <c r="E19" s="109"/>
      <c r="F19" s="109"/>
      <c r="G19" s="109"/>
      <c r="H19" s="109"/>
      <c r="I19" s="109"/>
      <c r="J19" s="110"/>
    </row>
    <row r="20" spans="1:14" ht="18.75" customHeight="1" x14ac:dyDescent="0.25">
      <c r="A20" s="37" t="s">
        <v>79</v>
      </c>
      <c r="B20" s="109" t="s">
        <v>52</v>
      </c>
      <c r="C20" s="109"/>
      <c r="D20" s="109"/>
      <c r="E20" s="109"/>
      <c r="F20" s="109"/>
      <c r="G20" s="109"/>
      <c r="H20" s="109"/>
      <c r="I20" s="109"/>
      <c r="J20" s="110"/>
    </row>
    <row r="21" spans="1:14" x14ac:dyDescent="0.25">
      <c r="A21" s="113" t="s">
        <v>18</v>
      </c>
      <c r="B21" s="114"/>
      <c r="C21" s="114"/>
      <c r="D21" s="114"/>
      <c r="E21" s="114"/>
      <c r="F21" s="114"/>
      <c r="G21" s="114"/>
      <c r="H21" s="114"/>
      <c r="I21" s="114"/>
      <c r="J21" s="115"/>
    </row>
    <row r="22" spans="1:14" x14ac:dyDescent="0.25">
      <c r="A22" s="106" t="s">
        <v>19</v>
      </c>
      <c r="B22" s="107"/>
      <c r="C22" s="107"/>
      <c r="D22" s="107"/>
      <c r="E22" s="107"/>
      <c r="F22" s="107"/>
      <c r="G22" s="107"/>
      <c r="H22" s="107"/>
      <c r="I22" s="107"/>
      <c r="J22" s="108"/>
      <c r="K22" s="1"/>
    </row>
    <row r="23" spans="1:14" ht="24.75" customHeight="1" x14ac:dyDescent="0.25">
      <c r="A23" s="117" t="s">
        <v>20</v>
      </c>
      <c r="B23" s="118"/>
      <c r="C23" s="119" t="s">
        <v>21</v>
      </c>
      <c r="D23" s="120"/>
      <c r="E23" s="120"/>
      <c r="F23" s="120" t="s">
        <v>22</v>
      </c>
      <c r="G23" s="120"/>
      <c r="H23" s="118"/>
      <c r="I23" s="119" t="s">
        <v>23</v>
      </c>
      <c r="J23" s="121"/>
    </row>
    <row r="24" spans="1:14" x14ac:dyDescent="0.25">
      <c r="A24" s="122">
        <v>12314839156.780001</v>
      </c>
      <c r="B24" s="123"/>
      <c r="C24" s="124">
        <v>12314839156.780001</v>
      </c>
      <c r="D24" s="125"/>
      <c r="E24" s="126"/>
      <c r="F24" s="124">
        <v>717289589.80999994</v>
      </c>
      <c r="G24" s="125"/>
      <c r="H24" s="126"/>
      <c r="I24" s="127">
        <f>IF(F24&gt;0,F24/C24,0)</f>
        <v>5.8245956823162595E-2</v>
      </c>
      <c r="J24" s="128"/>
    </row>
    <row r="25" spans="1:14" x14ac:dyDescent="0.25">
      <c r="A25" s="129" t="s">
        <v>24</v>
      </c>
      <c r="B25" s="130"/>
      <c r="C25" s="130"/>
      <c r="D25" s="130"/>
      <c r="E25" s="130"/>
      <c r="F25" s="130"/>
      <c r="G25" s="130"/>
      <c r="H25" s="130"/>
      <c r="I25" s="130"/>
      <c r="J25" s="131"/>
      <c r="K25" s="1"/>
    </row>
    <row r="26" spans="1:14" ht="18.75" customHeight="1" x14ac:dyDescent="0.25">
      <c r="A26" s="38"/>
      <c r="B26" s="39"/>
      <c r="C26" s="132" t="s">
        <v>49</v>
      </c>
      <c r="D26" s="133"/>
      <c r="E26" s="132" t="s">
        <v>47</v>
      </c>
      <c r="F26" s="133"/>
      <c r="G26" s="101" t="s">
        <v>48</v>
      </c>
      <c r="H26" s="134"/>
      <c r="I26" s="101" t="s">
        <v>25</v>
      </c>
      <c r="J26" s="102"/>
    </row>
    <row r="27" spans="1:14" ht="51" x14ac:dyDescent="0.25">
      <c r="A27" s="10" t="s">
        <v>26</v>
      </c>
      <c r="B27" s="11" t="s">
        <v>27</v>
      </c>
      <c r="C27" s="11" t="s">
        <v>38</v>
      </c>
      <c r="D27" s="11" t="s">
        <v>39</v>
      </c>
      <c r="E27" s="11" t="s">
        <v>41</v>
      </c>
      <c r="F27" s="11" t="s">
        <v>42</v>
      </c>
      <c r="G27" s="11" t="s">
        <v>43</v>
      </c>
      <c r="H27" s="11" t="s">
        <v>44</v>
      </c>
      <c r="I27" s="11" t="s">
        <v>45</v>
      </c>
      <c r="J27" s="12" t="s">
        <v>46</v>
      </c>
    </row>
    <row r="28" spans="1:14" ht="63.75" x14ac:dyDescent="0.25">
      <c r="A28" s="40" t="s">
        <v>59</v>
      </c>
      <c r="B28" s="41" t="s">
        <v>60</v>
      </c>
      <c r="C28" s="42">
        <v>9432470</v>
      </c>
      <c r="D28" s="43">
        <v>12314839156.780001</v>
      </c>
      <c r="E28" s="42">
        <v>3777838</v>
      </c>
      <c r="F28" s="43">
        <v>2620147685.52</v>
      </c>
      <c r="G28" s="44">
        <v>4016387</v>
      </c>
      <c r="H28" s="43">
        <v>717289589.80999994</v>
      </c>
      <c r="I28" s="45">
        <f>Tabla13[[#This Row],[Física 
(E)]]/Tabla13[[#This Row],[Física
(A)]]</f>
        <v>0.42580437573615393</v>
      </c>
      <c r="J28" s="46">
        <f>Tabla13[[#This Row],[Financiera 
 (F)]]/Tabla13[[#This Row],[Financiera
(B)]]</f>
        <v>5.8245956823162595E-2</v>
      </c>
      <c r="M28" s="31"/>
      <c r="N28" s="30"/>
    </row>
    <row r="29" spans="1:14" x14ac:dyDescent="0.25">
      <c r="A29" s="113" t="s">
        <v>28</v>
      </c>
      <c r="B29" s="114"/>
      <c r="C29" s="114"/>
      <c r="D29" s="114"/>
      <c r="E29" s="114"/>
      <c r="F29" s="114"/>
      <c r="G29" s="114"/>
      <c r="H29" s="114"/>
      <c r="I29" s="114"/>
      <c r="J29" s="115"/>
    </row>
    <row r="30" spans="1:14" x14ac:dyDescent="0.25">
      <c r="A30" s="106" t="s">
        <v>29</v>
      </c>
      <c r="B30" s="107"/>
      <c r="C30" s="107"/>
      <c r="D30" s="107"/>
      <c r="E30" s="107"/>
      <c r="F30" s="107"/>
      <c r="G30" s="107"/>
      <c r="H30" s="107"/>
      <c r="I30" s="107"/>
      <c r="J30" s="108"/>
      <c r="K30" s="1"/>
    </row>
    <row r="31" spans="1:14" ht="23.25" customHeight="1" x14ac:dyDescent="0.25">
      <c r="A31" s="47" t="s">
        <v>30</v>
      </c>
      <c r="B31" s="109" t="s">
        <v>74</v>
      </c>
      <c r="C31" s="109"/>
      <c r="D31" s="109"/>
      <c r="E31" s="109"/>
      <c r="F31" s="109"/>
      <c r="G31" s="109"/>
      <c r="H31" s="109"/>
      <c r="I31" s="109"/>
      <c r="J31" s="110"/>
      <c r="N31" s="30"/>
    </row>
    <row r="32" spans="1:14" ht="40.5" customHeight="1" x14ac:dyDescent="0.25">
      <c r="A32" s="47" t="s">
        <v>31</v>
      </c>
      <c r="B32" s="111" t="s">
        <v>61</v>
      </c>
      <c r="C32" s="111"/>
      <c r="D32" s="111"/>
      <c r="E32" s="111"/>
      <c r="F32" s="111"/>
      <c r="G32" s="111"/>
      <c r="H32" s="111"/>
      <c r="I32" s="111"/>
      <c r="J32" s="112"/>
    </row>
    <row r="33" spans="1:12" ht="80.25" customHeight="1" x14ac:dyDescent="0.25">
      <c r="A33" s="47" t="s">
        <v>32</v>
      </c>
      <c r="B33" s="111" t="s">
        <v>75</v>
      </c>
      <c r="C33" s="111"/>
      <c r="D33" s="111"/>
      <c r="E33" s="111"/>
      <c r="F33" s="111"/>
      <c r="G33" s="111"/>
      <c r="H33" s="111"/>
      <c r="I33" s="111"/>
      <c r="J33" s="112"/>
    </row>
    <row r="34" spans="1:12" ht="90.75" customHeight="1" x14ac:dyDescent="0.25">
      <c r="A34" s="47" t="s">
        <v>33</v>
      </c>
      <c r="B34" s="111" t="s">
        <v>76</v>
      </c>
      <c r="C34" s="111"/>
      <c r="D34" s="111"/>
      <c r="E34" s="111"/>
      <c r="F34" s="111"/>
      <c r="G34" s="111"/>
      <c r="H34" s="111"/>
      <c r="I34" s="111"/>
      <c r="J34" s="112"/>
    </row>
    <row r="35" spans="1:12" x14ac:dyDescent="0.25">
      <c r="A35" s="113" t="s">
        <v>80</v>
      </c>
      <c r="B35" s="114"/>
      <c r="C35" s="114"/>
      <c r="D35" s="114"/>
      <c r="E35" s="114"/>
      <c r="F35" s="114"/>
      <c r="G35" s="114"/>
      <c r="H35" s="114"/>
      <c r="I35" s="114"/>
      <c r="J35" s="115"/>
    </row>
    <row r="36" spans="1:12" x14ac:dyDescent="0.25">
      <c r="A36" s="103" t="s">
        <v>35</v>
      </c>
      <c r="B36" s="104"/>
      <c r="C36" s="104"/>
      <c r="D36" s="104"/>
      <c r="E36" s="104"/>
      <c r="F36" s="104"/>
      <c r="G36" s="104"/>
      <c r="H36" s="104"/>
      <c r="I36" s="104"/>
      <c r="J36" s="105"/>
      <c r="K36" s="1"/>
    </row>
    <row r="37" spans="1:12" ht="32.25" customHeight="1" x14ac:dyDescent="0.25">
      <c r="A37" s="116" t="s">
        <v>67</v>
      </c>
      <c r="B37" s="116"/>
      <c r="C37" s="116"/>
      <c r="D37" s="116"/>
      <c r="E37" s="116"/>
      <c r="F37" s="116"/>
      <c r="G37" s="116"/>
      <c r="H37" s="116"/>
      <c r="I37" s="116"/>
      <c r="J37" s="116"/>
    </row>
    <row r="38" spans="1:12" ht="36" customHeight="1" x14ac:dyDescent="0.25">
      <c r="A38" s="116" t="s">
        <v>68</v>
      </c>
      <c r="B38" s="116"/>
      <c r="C38" s="116"/>
      <c r="D38" s="116"/>
      <c r="E38" s="116"/>
      <c r="F38" s="116"/>
      <c r="G38" s="116"/>
      <c r="H38" s="116"/>
      <c r="I38" s="116"/>
      <c r="J38" s="116"/>
    </row>
    <row r="39" spans="1:12" ht="27.75" customHeight="1" x14ac:dyDescent="0.25">
      <c r="A39" s="116" t="s">
        <v>69</v>
      </c>
      <c r="B39" s="116"/>
      <c r="C39" s="116"/>
      <c r="D39" s="116"/>
      <c r="E39" s="116"/>
      <c r="F39" s="116"/>
      <c r="G39" s="116"/>
      <c r="H39" s="116"/>
      <c r="I39" s="116"/>
      <c r="J39" s="116"/>
    </row>
    <row r="40" spans="1:12" ht="27.75" customHeight="1" x14ac:dyDescent="0.25">
      <c r="A40" s="92" t="s">
        <v>40</v>
      </c>
      <c r="B40" s="92"/>
      <c r="C40" s="92"/>
      <c r="D40" s="92"/>
      <c r="E40" s="92"/>
      <c r="F40" s="92"/>
      <c r="G40" s="92"/>
      <c r="H40" s="92"/>
      <c r="I40" s="92"/>
      <c r="J40" s="92"/>
      <c r="L40" s="29"/>
    </row>
    <row r="41" spans="1:12" x14ac:dyDescent="0.25">
      <c r="A41" s="49" t="s">
        <v>78</v>
      </c>
      <c r="B41" s="49"/>
      <c r="C41" s="49"/>
      <c r="D41" s="49"/>
      <c r="E41" s="49"/>
      <c r="F41" s="49"/>
      <c r="G41" s="49"/>
      <c r="H41" s="49"/>
      <c r="I41" s="49"/>
      <c r="J41" s="49"/>
    </row>
  </sheetData>
  <mergeCells count="50">
    <mergeCell ref="A21:J21"/>
    <mergeCell ref="B10:J10"/>
    <mergeCell ref="B1:J1"/>
    <mergeCell ref="B2:C2"/>
    <mergeCell ref="D2:H2"/>
    <mergeCell ref="B3:C3"/>
    <mergeCell ref="D3:H3"/>
    <mergeCell ref="A4:J4"/>
    <mergeCell ref="A5:J5"/>
    <mergeCell ref="A6:J6"/>
    <mergeCell ref="A7:J7"/>
    <mergeCell ref="B8:J8"/>
    <mergeCell ref="B9:J9"/>
    <mergeCell ref="B11:J11"/>
    <mergeCell ref="B12:J12"/>
    <mergeCell ref="A13:J13"/>
    <mergeCell ref="C14:J14"/>
    <mergeCell ref="C15:J15"/>
    <mergeCell ref="C16:J16"/>
    <mergeCell ref="A17:J17"/>
    <mergeCell ref="B18:J18"/>
    <mergeCell ref="B19:J19"/>
    <mergeCell ref="B20:J20"/>
    <mergeCell ref="A29:J29"/>
    <mergeCell ref="A22:J22"/>
    <mergeCell ref="A23:B23"/>
    <mergeCell ref="C23:E23"/>
    <mergeCell ref="F23:H23"/>
    <mergeCell ref="I23:J23"/>
    <mergeCell ref="A24:B24"/>
    <mergeCell ref="C24:E24"/>
    <mergeCell ref="F24:H24"/>
    <mergeCell ref="I24:J24"/>
    <mergeCell ref="A25:J25"/>
    <mergeCell ref="C26:D26"/>
    <mergeCell ref="E26:F26"/>
    <mergeCell ref="G26:H26"/>
    <mergeCell ref="A41:J41"/>
    <mergeCell ref="I26:J26"/>
    <mergeCell ref="A40:J40"/>
    <mergeCell ref="A36:J36"/>
    <mergeCell ref="A30:J30"/>
    <mergeCell ref="B31:J31"/>
    <mergeCell ref="B32:J32"/>
    <mergeCell ref="B33:J33"/>
    <mergeCell ref="B34:J34"/>
    <mergeCell ref="A35:J35"/>
    <mergeCell ref="A37:J37"/>
    <mergeCell ref="A38:J38"/>
    <mergeCell ref="A39:J39"/>
  </mergeCells>
  <dataValidations count="15">
    <dataValidation allowBlank="1" sqref="A8" xr:uid="{6BEA1099-3C49-4FEF-87EB-90358192928C}"/>
    <dataValidation allowBlank="1" showInputMessage="1" prompt="Nombre del capítulo" sqref="B8:J10" xr:uid="{B690BED9-43F8-42C3-9E52-DF6F9920B142}"/>
    <dataValidation allowBlank="1" showInputMessage="1" showErrorMessage="1" prompt="¿A quién va dirigido el programa?, ¿qué característica tiene esta población que requiere ser beneficiada?" sqref="B20:J20" xr:uid="{81ADFC6C-4454-4850-BA2C-A87C71C65FEC}"/>
    <dataValidation allowBlank="1" showInputMessage="1" showErrorMessage="1" prompt="Nombre del producto" sqref="B31:J32" xr:uid="{5711EC7A-933B-4A4A-BA76-706399CAE85F}"/>
    <dataValidation allowBlank="1" showInputMessage="1" showErrorMessage="1" prompt="1. Describir lo plasmado en el presupuesto_x000a_2. Describir lo alcanzado en términos financieros y de producción " sqref="B33:J33" xr:uid="{1619983C-C6CD-4DEC-B86E-A815E9ADA687}"/>
    <dataValidation allowBlank="1" showInputMessage="1" showErrorMessage="1" prompt="De existir desvío, explicar razones." sqref="B34:J34" xr:uid="{316AED78-6C36-4BB7-AD13-9897E38D4442}"/>
    <dataValidation allowBlank="1" showInputMessage="1" showErrorMessage="1" prompt="Oportunidades de mejora identificadas" sqref="A37:A39 B37:J37" xr:uid="{2780503F-986B-45C3-A529-0A1083EDA7D5}"/>
    <dataValidation allowBlank="1" showInputMessage="1" showErrorMessage="1" prompt="Presupuesto del programa" sqref="A24:C24 F24" xr:uid="{536F86A3-796E-4602-983F-C2A8186E375C}"/>
    <dataValidation allowBlank="1" showInputMessage="1" showErrorMessage="1" prompt="¿En qué consiste el programa?" sqref="B19:J19" xr:uid="{EE27DD4F-F7A9-481B-90A8-5ED7ED744FE1}"/>
    <dataValidation allowBlank="1" showInputMessage="1" showErrorMessage="1" prompt="Nombre de cada producto" sqref="A27:A28" xr:uid="{5926A454-207A-4846-889F-ECB3B64FB11D}"/>
    <dataValidation allowBlank="1" showInputMessage="1" showErrorMessage="1" prompt="Nombre del indicador" sqref="B27:B28" xr:uid="{0B085ED0-C1E3-4D00-AED7-5644C0673129}"/>
    <dataValidation allowBlank="1" showInputMessage="1" showErrorMessage="1" prompt="Meta anual del indicador" sqref="E27 C27" xr:uid="{C385966E-B8B6-470E-9544-18B77FE2C0E8}"/>
    <dataValidation allowBlank="1" showInputMessage="1" showErrorMessage="1" prompt="Monto presupuestado para el producto" sqref="F27 D27" xr:uid="{878B5D18-F560-49BD-9994-B4BA11FFE1CC}"/>
    <dataValidation allowBlank="1" showInputMessage="1" showErrorMessage="1" prompt="Meta alcanzada en el trimestre" sqref="G27:G28" xr:uid="{50396768-E4C0-4187-80C0-329FF38F5A23}"/>
    <dataValidation allowBlank="1" showInputMessage="1" showErrorMessage="1" prompt="Monto ejecutado en el trimestre" sqref="H27:H28" xr:uid="{8DA47B61-D863-4FA8-A9AD-05D5AF1D0EDD}"/>
  </dataValidations>
  <pageMargins left="0.70866141732283472" right="0.70866141732283472" top="0.67" bottom="0.3" header="0.23" footer="0.31496062992125984"/>
  <pageSetup scale="95" orientation="landscape" horizontalDpi="300" verticalDpi="30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Programa 11</vt:lpstr>
      <vt:lpstr>Programa 12</vt:lpstr>
      <vt:lpstr>'Programa 11'!Área_de_impresión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Ydolidia Ortega</cp:lastModifiedBy>
  <cp:lastPrinted>2024-04-17T11:15:32Z</cp:lastPrinted>
  <dcterms:created xsi:type="dcterms:W3CDTF">2021-03-22T15:50:10Z</dcterms:created>
  <dcterms:modified xsi:type="dcterms:W3CDTF">2024-04-17T11:27:24Z</dcterms:modified>
</cp:coreProperties>
</file>